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83E\share\○100キロ歴代データ\R5記録集(No25)\作成資料\作成資料\"/>
    </mc:Choice>
  </mc:AlternateContent>
  <xr:revisionPtr revIDLastSave="0" documentId="13_ncr:1_{47234F20-9443-4DAA-80AF-3DC44B329821}" xr6:coauthVersionLast="47" xr6:coauthVersionMax="47" xr10:uidLastSave="{00000000-0000-0000-0000-000000000000}"/>
  <bookViews>
    <workbookView xWindow="-120" yWindow="-120" windowWidth="19440" windowHeight="11040" tabRatio="500" xr2:uid="{00000000-000D-0000-FFFF-FFFF00000000}"/>
  </bookViews>
  <sheets>
    <sheet name="道中" sheetId="1" r:id="rId1"/>
  </sheets>
  <definedNames>
    <definedName name="_xlnm.Print_Area" localSheetId="0">道中!$A$1:$L$70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0" i="1" l="1"/>
  <c r="K70" i="1" s="1"/>
  <c r="C69" i="1"/>
  <c r="K69" i="1" s="1"/>
  <c r="C68" i="1"/>
  <c r="K68" i="1" s="1"/>
  <c r="C67" i="1"/>
  <c r="K67" i="1" s="1"/>
  <c r="K66" i="1"/>
  <c r="C66" i="1"/>
  <c r="K65" i="1"/>
  <c r="C65" i="1"/>
  <c r="K64" i="1"/>
  <c r="C64" i="1"/>
  <c r="K63" i="1"/>
  <c r="C63" i="1"/>
  <c r="K62" i="1"/>
  <c r="C62" i="1"/>
  <c r="C61" i="1"/>
  <c r="K61" i="1" s="1"/>
  <c r="C60" i="1"/>
  <c r="K60" i="1" s="1"/>
  <c r="C59" i="1"/>
  <c r="K59" i="1" s="1"/>
  <c r="K58" i="1"/>
  <c r="C58" i="1"/>
  <c r="K57" i="1"/>
  <c r="C57" i="1"/>
  <c r="K56" i="1"/>
  <c r="C56" i="1"/>
  <c r="K55" i="1"/>
  <c r="C55" i="1"/>
  <c r="C54" i="1"/>
  <c r="K54" i="1" s="1"/>
  <c r="C53" i="1"/>
  <c r="K53" i="1" s="1"/>
  <c r="C52" i="1"/>
  <c r="K52" i="1" s="1"/>
  <c r="C51" i="1"/>
  <c r="K51" i="1" s="1"/>
  <c r="K50" i="1"/>
  <c r="C50" i="1"/>
  <c r="K49" i="1"/>
  <c r="C49" i="1"/>
  <c r="K48" i="1"/>
  <c r="C48" i="1"/>
  <c r="K47" i="1"/>
  <c r="C47" i="1"/>
  <c r="C46" i="1"/>
  <c r="K46" i="1" s="1"/>
  <c r="C45" i="1"/>
  <c r="K45" i="1" s="1"/>
  <c r="C44" i="1"/>
  <c r="K44" i="1" s="1"/>
  <c r="C43" i="1"/>
  <c r="K43" i="1" s="1"/>
  <c r="K42" i="1"/>
  <c r="C42" i="1"/>
  <c r="K41" i="1"/>
  <c r="C41" i="1"/>
  <c r="K40" i="1"/>
  <c r="C40" i="1"/>
  <c r="K39" i="1"/>
  <c r="C39" i="1"/>
  <c r="C38" i="1"/>
  <c r="K38" i="1" s="1"/>
  <c r="C37" i="1"/>
  <c r="K37" i="1" s="1"/>
  <c r="C36" i="1"/>
  <c r="K36" i="1" s="1"/>
  <c r="C35" i="1"/>
  <c r="K35" i="1" s="1"/>
  <c r="K34" i="1"/>
  <c r="C34" i="1"/>
  <c r="K33" i="1"/>
  <c r="C33" i="1"/>
  <c r="K32" i="1"/>
  <c r="C32" i="1"/>
  <c r="K31" i="1"/>
  <c r="C31" i="1"/>
  <c r="C30" i="1"/>
  <c r="K30" i="1" s="1"/>
  <c r="C29" i="1"/>
  <c r="K29" i="1" s="1"/>
  <c r="C28" i="1"/>
  <c r="K28" i="1" s="1"/>
  <c r="C27" i="1"/>
  <c r="K27" i="1" s="1"/>
  <c r="K26" i="1"/>
  <c r="C26" i="1"/>
  <c r="K25" i="1"/>
  <c r="C25" i="1"/>
  <c r="K24" i="1"/>
  <c r="C24" i="1"/>
  <c r="K23" i="1"/>
  <c r="C23" i="1"/>
  <c r="C22" i="1"/>
  <c r="K22" i="1" s="1"/>
  <c r="C21" i="1"/>
  <c r="K21" i="1" s="1"/>
  <c r="C20" i="1"/>
  <c r="K20" i="1" s="1"/>
  <c r="C19" i="1"/>
  <c r="K19" i="1" s="1"/>
  <c r="K18" i="1"/>
  <c r="C18" i="1"/>
  <c r="K17" i="1"/>
  <c r="C17" i="1"/>
  <c r="K16" i="1"/>
  <c r="C16" i="1"/>
  <c r="K15" i="1"/>
  <c r="C15" i="1"/>
  <c r="C14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I13" i="1"/>
  <c r="K14" i="1" l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I14" i="1" l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</calcChain>
</file>

<file path=xl/sharedStrings.xml><?xml version="1.0" encoding="utf-8"?>
<sst xmlns="http://schemas.openxmlformats.org/spreadsheetml/2006/main" count="234" uniqueCount="152">
  <si>
    <t xml:space="preserve">第25回 １００キロウォーク道中案内 </t>
  </si>
  <si>
    <r>
      <rPr>
        <sz val="11"/>
        <color rgb="FFC00000"/>
        <rFont val="ＭＳ Ｐゴシック"/>
        <family val="3"/>
        <charset val="128"/>
      </rPr>
      <t>1区・4区・緊急時のリタイア電話</t>
    </r>
    <r>
      <rPr>
        <sz val="10"/>
        <color rgb="FFC00000"/>
        <rFont val="ＭＳ Ｐゴシック"/>
        <family val="3"/>
        <charset val="128"/>
      </rPr>
      <t xml:space="preserve"> </t>
    </r>
    <r>
      <rPr>
        <b/>
        <sz val="14"/>
        <color rgb="FFC00000"/>
        <rFont val="ＭＳ Ｐゴシック"/>
        <family val="3"/>
        <charset val="128"/>
      </rPr>
      <t>080-2737-8118　</t>
    </r>
    <r>
      <rPr>
        <b/>
        <sz val="8"/>
        <color rgb="FFC00000"/>
        <rFont val="ＭＳ Ｐゴシック"/>
        <family val="3"/>
        <charset val="128"/>
      </rPr>
      <t>（</t>
    </r>
    <r>
      <rPr>
        <sz val="8"/>
        <color rgb="FFC00000"/>
        <rFont val="ＭＳ Ｐゴシック"/>
        <family val="3"/>
        <charset val="128"/>
      </rPr>
      <t>赤文字はリタイア関係）</t>
    </r>
  </si>
  <si>
    <t>注意</t>
  </si>
  <si>
    <t xml:space="preserve"> 次のリタイアをされた方は次回大会に参加できません。　　①1区リタイア（傷病・事故・緊急事態は除く）</t>
  </si>
  <si>
    <r>
      <rPr>
        <sz val="10"/>
        <rFont val="游ゴシック"/>
        <family val="3"/>
        <charset val="128"/>
      </rPr>
      <t xml:space="preserve"> ②救護車ﾘﾀｲｱ</t>
    </r>
    <r>
      <rPr>
        <sz val="9"/>
        <rFont val="游ゴシック"/>
        <family val="3"/>
        <charset val="128"/>
      </rPr>
      <t>（傷病・事故・緊急事態・時間切れは除く）</t>
    </r>
    <r>
      <rPr>
        <sz val="10"/>
        <rFont val="游ゴシック"/>
        <family val="3"/>
        <charset val="128"/>
      </rPr>
      <t>　③私設ｻﾎﾟｰﾄ車ﾘﾀｲｱ　④無断ﾘﾀｲｱ　⑤ジョグ歩と判定された方</t>
    </r>
  </si>
  <si>
    <t>記入する内容</t>
  </si>
  <si>
    <t>目標時速</t>
  </si>
  <si>
    <t>休憩</t>
  </si>
  <si>
    <r>
      <rPr>
        <sz val="10"/>
        <rFont val="ＭＳ Ｐゴシック"/>
        <family val="3"/>
        <charset val="128"/>
      </rPr>
      <t xml:space="preserve">
・黄色の欄以外は記入不可です。（区間時間に反映します）
・スタート予定時刻の記入例　  １２時１０分→　12:10
・目標時速の記入例　 　　　　 　時速５km/h　→　5.0　又は　5
・休憩の記入例　　　　　　　　  　１０分→10　　５分→5
</t>
    </r>
    <r>
      <rPr>
        <b/>
        <sz val="8"/>
        <color rgb="FFFF6600"/>
        <rFont val="ＭＳ Ｐゴシック"/>
        <family val="3"/>
        <charset val="128"/>
      </rPr>
      <t>上記以外の数値入力方法では計算できませんのでご注意願います。</t>
    </r>
  </si>
  <si>
    <t>　スタート予定時刻</t>
  </si>
  <si>
    <t>-</t>
  </si>
  <si>
    <t>　目標時速　（１区）</t>
  </si>
  <si>
    <t>　目標時速　（２区）</t>
  </si>
  <si>
    <t>　目標時速　（３区）</t>
  </si>
  <si>
    <t>　目標時速　（４区）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</si>
  <si>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</si>
  <si>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通算　km</t>
  </si>
  <si>
    <t>区間　km</t>
  </si>
  <si>
    <t>指定ﾘﾀｲｱ地点</t>
  </si>
  <si>
    <t>ﾄｲﾚ</t>
  </si>
  <si>
    <t>地　　点</t>
  </si>
  <si>
    <t>歩道</t>
  </si>
  <si>
    <t>あと
何km</t>
  </si>
  <si>
    <t>通過
予定</t>
  </si>
  <si>
    <t>累計
時間</t>
  </si>
  <si>
    <t>区間
時間</t>
  </si>
  <si>
    <t>備　　考</t>
  </si>
  <si>
    <t>スタート</t>
  </si>
  <si>
    <t>閉門時刻</t>
  </si>
  <si>
    <t>T</t>
  </si>
  <si>
    <t>（新スタート地点） 今川河川敷 鉄橋下</t>
  </si>
  <si>
    <t>大会中ゼッケンは前後から見えるように</t>
  </si>
  <si>
    <t>沈下橋の先を斜め右に上る</t>
  </si>
  <si>
    <t>上った正面の家を左に迂回</t>
  </si>
  <si>
    <t>㈱放作でトイレ提供・仮設トイレも有</t>
  </si>
  <si>
    <t>ここの20m先の左小池に合鴨がいます</t>
  </si>
  <si>
    <t>体育館手前Pトイレ／200m先 総合公園トイレ</t>
  </si>
  <si>
    <t>沓尾トイレ　</t>
  </si>
  <si>
    <t>沓尾島漁港への長寿大橋の途中を折り返す</t>
  </si>
  <si>
    <t>長井クラブハウス（飲料・トイレ）</t>
  </si>
  <si>
    <t>長井浜公園Pを通り抜け、焼肉ここのえ牧場の海側を歩く</t>
  </si>
  <si>
    <t>長井海岸トイレ</t>
  </si>
  <si>
    <t>砂浜は直進、迂回路は右折後左折600ｍ先左折して堤防道路へ</t>
  </si>
  <si>
    <t>稲童漁港トイレ／800m先 稲童公園トイレ</t>
  </si>
  <si>
    <t>飲料</t>
  </si>
  <si>
    <t>築城公園/100円飲料（音無橋信号を左折）</t>
  </si>
  <si>
    <t>左</t>
  </si>
  <si>
    <t>　ここより車道歩き禁止。縦1列・キープレフト・声掛け追越しを。</t>
  </si>
  <si>
    <t>ルミエール／19.2kセブン11椎田八田店（左）</t>
  </si>
  <si>
    <t>ﾙﾐｴｰﾙ出入口は車優先です</t>
  </si>
  <si>
    <t>城井川河川敷　仮設階段を上り車道を進む</t>
  </si>
  <si>
    <t>川の手前を左折後すぐに右階段降りる</t>
  </si>
  <si>
    <t>廃止</t>
  </si>
  <si>
    <t>浜ノ宮大橋の給水所廃止（1㎞先に変更）</t>
  </si>
  <si>
    <t>新給水</t>
  </si>
  <si>
    <t>まる恵給水所　100m先ｱｸﾞﾘﾊﾟｰｸ入口信号</t>
  </si>
  <si>
    <t>信号では車優先　600m先左に迂回</t>
  </si>
  <si>
    <t>ローソン 築上有安店（右） ウエスト隣</t>
  </si>
  <si>
    <t>豊前松江駅前</t>
  </si>
  <si>
    <t>左50m奥に駅のトイレ有</t>
  </si>
  <si>
    <t>ﾄﾗｲｱﾙ出入口（豊前市舟入） Y字分岐左へ</t>
  </si>
  <si>
    <t>ﾄﾗｲｱﾙ出入口（2ヶ所）は車優先</t>
  </si>
  <si>
    <t>セブン11 豊前八屋店（右）</t>
  </si>
  <si>
    <t>ローソン豊前久松店（左）</t>
  </si>
  <si>
    <t>セブン11 三毛門店（左）</t>
  </si>
  <si>
    <t>吉富町直江　（Y字分岐を右へ）</t>
  </si>
  <si>
    <t>1km先右ファミマ</t>
  </si>
  <si>
    <t>山国川　500mﾛｰｿﾝ左　CP直前に歩道橋</t>
  </si>
  <si>
    <t>　自転車・一般歩行者を優先 （縦1列・キープレフト）</t>
  </si>
  <si>
    <t>第１CP</t>
  </si>
  <si>
    <r>
      <rPr>
        <sz val="9"/>
        <color rgb="FFC00000"/>
        <rFont val="ＭＳ Ｐゴシック"/>
        <family val="3"/>
        <charset val="128"/>
      </rPr>
      <t>中津 中央公園</t>
    </r>
    <r>
      <rPr>
        <sz val="9"/>
        <color rgb="FFA5002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　給水・ﾊﾞﾅﾅ・梅干</t>
    </r>
  </si>
  <si>
    <t>ＣＰ～中津駅まで600m　　ＣＰ200ｍ先ローソンあり　</t>
  </si>
  <si>
    <t>中津駅交差点（中津市豊陽）歩道橋</t>
  </si>
  <si>
    <t>ここも歩道橋を渡る （道路横断は禁止）</t>
  </si>
  <si>
    <t>陸橋車道と側道分れ</t>
  </si>
  <si>
    <t>左側の側道を道なりに300m進むと本道に合流</t>
  </si>
  <si>
    <t>ﾛｰｿﾝ下池永店（左）　TOTO手前ｾﾌﾞﾝ11（左）</t>
  </si>
  <si>
    <r>
      <rPr>
        <sz val="9"/>
        <color rgb="FFC00000"/>
        <rFont val="ＭＳ Ｐゴシック"/>
        <family val="3"/>
        <charset val="128"/>
      </rPr>
      <t>指１</t>
    </r>
    <r>
      <rPr>
        <sz val="8"/>
        <color rgb="FFC00000"/>
        <rFont val="ＭＳ Ｐゴシック"/>
        <family val="3"/>
        <charset val="128"/>
      </rPr>
      <t>無人</t>
    </r>
  </si>
  <si>
    <t>TOTOサニテクノ（左）　休憩・ﾄｲﾚ使用未定</t>
  </si>
  <si>
    <t>0.5k先ローソン右</t>
  </si>
  <si>
    <t>土屋農園（左）閉店　1ｋ先ファミマ（右）</t>
  </si>
  <si>
    <t>ローソン 中津犬丸店（左）</t>
  </si>
  <si>
    <t>0.6k先セブン11右</t>
  </si>
  <si>
    <t>指２無人</t>
  </si>
  <si>
    <r>
      <rPr>
        <sz val="9"/>
        <color rgb="FFC00000"/>
        <rFont val="ＭＳ Ｐゴシック"/>
        <family val="3"/>
        <charset val="128"/>
      </rPr>
      <t>ウエスト（左）</t>
    </r>
    <r>
      <rPr>
        <sz val="9"/>
        <rFont val="ＭＳ Ｐゴシック"/>
        <family val="3"/>
        <charset val="128"/>
      </rPr>
      <t>　ローソン（右）</t>
    </r>
  </si>
  <si>
    <t>ｳｴｽﾄうどん22：30迄</t>
  </si>
  <si>
    <t>宇佐別府道路分岐（宇佐市山下)</t>
  </si>
  <si>
    <t>Y字交差点を左へ</t>
  </si>
  <si>
    <t>（新）</t>
  </si>
  <si>
    <t>指 ３</t>
  </si>
  <si>
    <t>糸口山バス停（左）　梨・クロワッサン</t>
  </si>
  <si>
    <t>標高 33m</t>
  </si>
  <si>
    <t>セブン11 宇佐四日市店（左）</t>
  </si>
  <si>
    <t>100m先ローソン右</t>
  </si>
  <si>
    <t xml:space="preserve"> ローソン辛島店（左）</t>
  </si>
  <si>
    <t>駅館川　2.5ｋ先にセブン11宇佐神宮前（右）</t>
  </si>
  <si>
    <t>駅館川の先峠 標高35m</t>
  </si>
  <si>
    <r>
      <rPr>
        <sz val="9"/>
        <color rgb="FFC00000"/>
        <rFont val="ＭＳ Ｐゴシック"/>
        <family val="3"/>
        <charset val="128"/>
      </rPr>
      <t>指４</t>
    </r>
    <r>
      <rPr>
        <sz val="8"/>
        <color rgb="FFC00000"/>
        <rFont val="ＭＳ Ｐゴシック"/>
        <family val="3"/>
        <charset val="128"/>
      </rPr>
      <t>無人</t>
    </r>
  </si>
  <si>
    <t>宇佐神宮入口バス停（左）　太陽交通ﾄｲﾚ可</t>
  </si>
  <si>
    <t>太陽交通：タクシー待機場、休憩禁止　</t>
  </si>
  <si>
    <r>
      <rPr>
        <sz val="9"/>
        <rFont val="ＭＳ Ｐゴシック"/>
        <family val="3"/>
        <charset val="128"/>
      </rPr>
      <t>ﾛｰｿﾝ和気店</t>
    </r>
    <r>
      <rPr>
        <sz val="8"/>
        <rFont val="ＭＳ Ｐゴシック"/>
        <family val="3"/>
        <charset val="128"/>
      </rPr>
      <t>（左）</t>
    </r>
    <r>
      <rPr>
        <sz val="9"/>
        <rFont val="ＭＳ Ｐゴシック"/>
        <family val="3"/>
        <charset val="128"/>
      </rPr>
      <t xml:space="preserve"> / 700mｾﾌﾞﾝ11橋津店</t>
    </r>
    <r>
      <rPr>
        <sz val="8"/>
        <rFont val="ＭＳ Ｐゴシック"/>
        <family val="3"/>
        <charset val="128"/>
      </rPr>
      <t>（左）</t>
    </r>
  </si>
  <si>
    <t>この先15ｋコンビニなし</t>
  </si>
  <si>
    <t>宇佐市岩崎 （Y字分岐を右ｼﾞｮｲﾌﾙ方面へ）</t>
  </si>
  <si>
    <t>左の豊後高田へ行かないように</t>
  </si>
  <si>
    <t>第２CP</t>
  </si>
  <si>
    <r>
      <rPr>
        <sz val="9"/>
        <color rgb="FFC00000"/>
        <rFont val="ＭＳ Ｐゴシック"/>
        <family val="3"/>
        <charset val="128"/>
      </rPr>
      <t xml:space="preserve">郷の駅宇佐 </t>
    </r>
    <r>
      <rPr>
        <sz val="9"/>
        <rFont val="ＭＳ Ｐゴシック"/>
        <family val="3"/>
        <charset val="128"/>
      </rPr>
      <t xml:space="preserve">うどん・ｶﾚｰ有料 </t>
    </r>
    <r>
      <rPr>
        <sz val="9"/>
        <color rgb="FFED7D31"/>
        <rFont val="ＭＳ Ｐゴシック"/>
        <family val="3"/>
        <charset val="128"/>
      </rPr>
      <t>柔整師今回中止</t>
    </r>
  </si>
  <si>
    <t>標高 18m　この先日伸建設まで8.8ｋ店なし（12.4ｋコンビニなし）</t>
  </si>
  <si>
    <r>
      <rPr>
        <sz val="9"/>
        <color rgb="FFC00000"/>
        <rFont val="ＭＳ Ｐゴシック"/>
        <family val="3"/>
        <charset val="128"/>
      </rPr>
      <t>指５</t>
    </r>
    <r>
      <rPr>
        <sz val="8"/>
        <color rgb="FFC00000"/>
        <rFont val="ＭＳ Ｐゴシック"/>
        <family val="3"/>
        <charset val="128"/>
      </rPr>
      <t>無人</t>
    </r>
  </si>
  <si>
    <t>立石峠途中の駐車場（左）</t>
  </si>
  <si>
    <t>右</t>
  </si>
  <si>
    <t>標高 84m　（2km先の立石峠は　標高147m）</t>
  </si>
  <si>
    <t>峠たていしの館</t>
  </si>
  <si>
    <t>標高127m　トイレはきれいに。朝6時以降ゴロ寝禁止</t>
  </si>
  <si>
    <r>
      <rPr>
        <sz val="9"/>
        <color rgb="FFC00000"/>
        <rFont val="ＭＳ Ｐゴシック"/>
        <family val="3"/>
        <charset val="128"/>
      </rPr>
      <t>指６</t>
    </r>
    <r>
      <rPr>
        <sz val="8"/>
        <color rgb="FFC00000"/>
        <rFont val="ＭＳ Ｐゴシック"/>
        <family val="3"/>
        <charset val="128"/>
      </rPr>
      <t>無人</t>
    </r>
  </si>
  <si>
    <r>
      <rPr>
        <sz val="9"/>
        <color rgb="FFC00000"/>
        <rFont val="ＭＳ Ｐゴシック"/>
        <family val="3"/>
        <charset val="128"/>
      </rPr>
      <t>日伸建設工業（左）　</t>
    </r>
    <r>
      <rPr>
        <sz val="9"/>
        <rFont val="ＭＳ Ｐゴシック"/>
        <family val="3"/>
        <charset val="128"/>
      </rPr>
      <t>有料ｶｯﾌﾟ麺等</t>
    </r>
  </si>
  <si>
    <t>左右</t>
  </si>
  <si>
    <t>標高111m</t>
  </si>
  <si>
    <t>ﾛｰｿﾝ山香店（右）　2.9ｋ先ﾌｧﾐﾏ山香店（右）</t>
  </si>
  <si>
    <t>標高 76ｍ　</t>
  </si>
  <si>
    <t>指 ７</t>
  </si>
  <si>
    <r>
      <rPr>
        <sz val="9"/>
        <color rgb="FFC00000"/>
        <rFont val="ＭＳ Ｐゴシック"/>
        <family val="3"/>
        <charset val="128"/>
      </rPr>
      <t>七曲り入口（左）　</t>
    </r>
    <r>
      <rPr>
        <sz val="9"/>
        <rFont val="ＭＳ Ｐゴシック"/>
        <family val="3"/>
        <charset val="128"/>
      </rPr>
      <t>杖・大福餅・給水</t>
    </r>
  </si>
  <si>
    <t>標高 65m　ﾊﾞﾅﾅ・自販機</t>
  </si>
  <si>
    <t>七曲り峠　（Y字分岐を右へ下る。左上りは×）</t>
  </si>
  <si>
    <t>標高178m　</t>
  </si>
  <si>
    <t>七曲り出口　10号線を左折</t>
  </si>
  <si>
    <t>標高 43m　</t>
  </si>
  <si>
    <r>
      <rPr>
        <sz val="9"/>
        <color rgb="FFC00000"/>
        <rFont val="ＭＳ Ｐゴシック"/>
        <family val="3"/>
        <charset val="128"/>
      </rPr>
      <t>指８</t>
    </r>
    <r>
      <rPr>
        <sz val="8"/>
        <color rgb="FFC00000"/>
        <rFont val="ＭＳ Ｐゴシック"/>
        <family val="3"/>
        <charset val="128"/>
      </rPr>
      <t>無人</t>
    </r>
  </si>
  <si>
    <t>赤松バス停（左）</t>
  </si>
  <si>
    <t>標高 35m　リタイアバスは道路左バス停に停車</t>
  </si>
  <si>
    <t>赤松峠頂上</t>
  </si>
  <si>
    <t>標高132m　</t>
  </si>
  <si>
    <t>セブン11日出インター店</t>
  </si>
  <si>
    <t>ここから300m先の日出警察署手前を左折すると第3CP</t>
  </si>
  <si>
    <t>第３CP</t>
  </si>
  <si>
    <r>
      <rPr>
        <sz val="9"/>
        <color rgb="FFC00000"/>
        <rFont val="ＭＳ Ｐゴシック"/>
        <family val="3"/>
        <charset val="128"/>
      </rPr>
      <t>日出町保健福祉センター　</t>
    </r>
    <r>
      <rPr>
        <sz val="9"/>
        <color rgb="FFED7D31"/>
        <rFont val="ＭＳ Ｐゴシック"/>
        <family val="3"/>
        <charset val="128"/>
      </rPr>
      <t>柔整師は今回中止</t>
    </r>
  </si>
  <si>
    <t>あと13.4ｋ</t>
  </si>
  <si>
    <t>ローソン日出片向店（左）　堀交差点手前</t>
  </si>
  <si>
    <t>左側歩道を通る</t>
  </si>
  <si>
    <t>ファミマ日出豊岡店（左）　2.1ｋ先ｾﾌﾞﾝ11（右）</t>
  </si>
  <si>
    <t>ここより6ｋコンビニ無し</t>
  </si>
  <si>
    <r>
      <rPr>
        <sz val="9"/>
        <color rgb="FFC00000"/>
        <rFont val="ＭＳ Ｐゴシック"/>
        <family val="3"/>
        <charset val="128"/>
      </rPr>
      <t>指９</t>
    </r>
    <r>
      <rPr>
        <sz val="8"/>
        <color rgb="FFC00000"/>
        <rFont val="ＭＳ Ｐゴシック"/>
        <family val="3"/>
        <charset val="128"/>
      </rPr>
      <t>無人</t>
    </r>
  </si>
  <si>
    <t>ホテル・リゾート別府湾 （4区ﾘﾀｲｱは電話要）</t>
  </si>
  <si>
    <t>ここより5ｋトイレ無し</t>
  </si>
  <si>
    <t>関の江　みかん</t>
  </si>
  <si>
    <t>亀川バス停</t>
  </si>
  <si>
    <t>亀川陸橋 降り口</t>
  </si>
  <si>
    <t>がんばれおじさん</t>
  </si>
  <si>
    <t>別府海浜砂湯・上人ヶ浜公園（ﾄｲﾚ2カ所）</t>
  </si>
  <si>
    <t>600ｍ先ローソン（左）</t>
  </si>
  <si>
    <t>ゴール</t>
  </si>
  <si>
    <t>別府 的が浜公園</t>
  </si>
  <si>
    <t>ゴール写真撮影（帽子を取るか後ろ向き）。ゼッケン見える様に。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</si>
</sst>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h:mm;@"/>
    <numFmt numFmtId="178" formatCode="h&quot;時&quot;mm&quot;分&quot;;@"/>
    <numFmt numFmtId="179" formatCode="#,##0.0&quot; km/h&quot;"/>
    <numFmt numFmtId="180" formatCode="0&quot; 分&quot;"/>
    <numFmt numFmtId="181" formatCode="#,##0.0;[Red]\-#,##0.0"/>
    <numFmt numFmtId="182" formatCode="0.0"/>
    <numFmt numFmtId="183" formatCode="[h]:mm"/>
  </numFmts>
  <fonts count="39" x14ac:knownFonts="1">
    <font>
      <sz val="11"/>
      <color rgb="FF000000"/>
      <name val="游ゴシック"/>
      <family val="2"/>
      <charset val="128"/>
    </font>
    <font>
      <sz val="11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P創英角ﾎﾟｯﾌﾟ体"/>
      <family val="3"/>
      <charset val="128"/>
    </font>
    <font>
      <sz val="10"/>
      <name val="HGP創英角ﾎﾟｯﾌﾟ体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8"/>
      <color rgb="FFC00000"/>
      <name val="ＭＳ Ｐゴシック"/>
      <family val="3"/>
      <charset val="128"/>
    </font>
    <font>
      <sz val="8"/>
      <color rgb="FFC00000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color rgb="FFFF66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C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002060"/>
      <name val="ＭＳ Ｐゴシック"/>
      <family val="3"/>
      <charset val="128"/>
    </font>
    <font>
      <sz val="9"/>
      <color rgb="FF1919FF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sz val="9"/>
      <color rgb="FFA5002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ED7D31"/>
      <name val="ＭＳ Ｐゴシック"/>
      <family val="3"/>
      <charset val="128"/>
    </font>
    <font>
      <sz val="7"/>
      <color rgb="FFC0000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rgb="FF000000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游ゴシック"/>
      <family val="2"/>
      <charset val="128"/>
    </font>
    <font>
      <sz val="6"/>
      <name val="游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BE5D6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BE5D6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A50021"/>
      </right>
      <top style="thin">
        <color auto="1"/>
      </top>
      <bottom/>
      <diagonal/>
    </border>
    <border>
      <left style="thin">
        <color rgb="FFA50021"/>
      </left>
      <right style="thin">
        <color rgb="FFA50021"/>
      </right>
      <top style="thin">
        <color auto="1"/>
      </top>
      <bottom/>
      <diagonal/>
    </border>
    <border>
      <left style="thin">
        <color rgb="FFA5002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A50021"/>
      </right>
      <top/>
      <bottom style="thin">
        <color auto="1"/>
      </bottom>
      <diagonal/>
    </border>
    <border>
      <left style="thin">
        <color rgb="FFA50021"/>
      </left>
      <right style="thin">
        <color rgb="FFA50021"/>
      </right>
      <top/>
      <bottom style="thin">
        <color auto="1"/>
      </bottom>
      <diagonal/>
    </border>
    <border>
      <left style="thin">
        <color rgb="FFA5002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38" fontId="37" fillId="0" borderId="0" applyBorder="0" applyProtection="0">
      <alignment vertical="center"/>
    </xf>
    <xf numFmtId="38" fontId="37" fillId="0" borderId="0" applyBorder="0" applyProtection="0">
      <alignment vertical="center"/>
    </xf>
    <xf numFmtId="0" fontId="1" fillId="0" borderId="0">
      <alignment vertical="center"/>
    </xf>
    <xf numFmtId="0" fontId="2" fillId="0" borderId="0"/>
    <xf numFmtId="38" fontId="37" fillId="0" borderId="0" applyBorder="0" applyProtection="0">
      <alignment vertical="center"/>
    </xf>
  </cellStyleXfs>
  <cellXfs count="146">
    <xf numFmtId="0" fontId="0" fillId="0" borderId="0" xfId="0">
      <alignment vertical="center"/>
    </xf>
    <xf numFmtId="179" fontId="19" fillId="4" borderId="8" xfId="0" applyNumberFormat="1" applyFont="1" applyFill="1" applyBorder="1" applyAlignment="1" applyProtection="1">
      <alignment horizontal="center" vertical="center"/>
      <protection locked="0"/>
    </xf>
    <xf numFmtId="178" fontId="19" fillId="4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8" xfId="4" applyNumberFormat="1" applyFont="1" applyBorder="1" applyAlignment="1">
      <alignment vertical="center" wrapText="1"/>
    </xf>
    <xf numFmtId="176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8" xfId="4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2" fillId="0" borderId="0" xfId="4"/>
    <xf numFmtId="0" fontId="1" fillId="0" borderId="0" xfId="3" applyAlignment="1">
      <alignment horizontal="center" vertical="center"/>
    </xf>
    <xf numFmtId="0" fontId="3" fillId="0" borderId="0" xfId="4" applyFont="1"/>
    <xf numFmtId="0" fontId="4" fillId="0" borderId="0" xfId="4" applyFont="1" applyAlignment="1">
      <alignment horizontal="center"/>
    </xf>
    <xf numFmtId="0" fontId="5" fillId="0" borderId="0" xfId="4" applyFont="1" applyAlignment="1">
      <alignment vertical="top"/>
    </xf>
    <xf numFmtId="0" fontId="4" fillId="0" borderId="0" xfId="4" applyFont="1" applyAlignment="1">
      <alignment horizontal="center" vertical="top"/>
    </xf>
    <xf numFmtId="0" fontId="6" fillId="0" borderId="0" xfId="4" applyFont="1" applyAlignment="1">
      <alignment vertical="top"/>
    </xf>
    <xf numFmtId="0" fontId="4" fillId="0" borderId="0" xfId="4" applyFont="1" applyAlignment="1">
      <alignment vertical="top"/>
    </xf>
    <xf numFmtId="0" fontId="7" fillId="0" borderId="0" xfId="4" applyFont="1" applyAlignment="1">
      <alignment horizontal="right" vertical="top"/>
    </xf>
    <xf numFmtId="0" fontId="3" fillId="0" borderId="0" xfId="4" applyFont="1" applyAlignment="1">
      <alignment horizontal="right" vertical="center"/>
    </xf>
    <xf numFmtId="0" fontId="13" fillId="0" borderId="2" xfId="4" applyFont="1" applyBorder="1"/>
    <xf numFmtId="0" fontId="4" fillId="0" borderId="3" xfId="4" applyFont="1" applyBorder="1" applyAlignment="1">
      <alignment horizontal="center" vertical="top"/>
    </xf>
    <xf numFmtId="0" fontId="5" fillId="0" borderId="3" xfId="4" applyFont="1" applyBorder="1" applyAlignment="1">
      <alignment vertical="top"/>
    </xf>
    <xf numFmtId="0" fontId="6" fillId="0" borderId="3" xfId="4" applyFont="1" applyBorder="1" applyAlignment="1">
      <alignment vertical="top"/>
    </xf>
    <xf numFmtId="0" fontId="4" fillId="0" borderId="3" xfId="4" applyFont="1" applyBorder="1" applyAlignment="1">
      <alignment vertical="top"/>
    </xf>
    <xf numFmtId="0" fontId="3" fillId="0" borderId="4" xfId="4" applyFont="1" applyBorder="1" applyAlignment="1">
      <alignment horizontal="right"/>
    </xf>
    <xf numFmtId="0" fontId="13" fillId="0" borderId="5" xfId="4" applyFont="1" applyBorder="1" applyAlignment="1">
      <alignment vertical="top"/>
    </xf>
    <xf numFmtId="0" fontId="4" fillId="0" borderId="6" xfId="4" applyFont="1" applyBorder="1" applyAlignment="1">
      <alignment horizontal="center" vertical="top"/>
    </xf>
    <xf numFmtId="0" fontId="5" fillId="0" borderId="6" xfId="4" applyFont="1" applyBorder="1" applyAlignment="1">
      <alignment vertical="top"/>
    </xf>
    <xf numFmtId="0" fontId="6" fillId="0" borderId="6" xfId="4" applyFont="1" applyBorder="1" applyAlignment="1">
      <alignment vertical="top"/>
    </xf>
    <xf numFmtId="0" fontId="4" fillId="0" borderId="6" xfId="4" applyFont="1" applyBorder="1" applyAlignment="1">
      <alignment vertical="top"/>
    </xf>
    <xf numFmtId="0" fontId="3" fillId="0" borderId="7" xfId="4" applyFont="1" applyBorder="1" applyAlignment="1">
      <alignment horizontal="right" vertical="top"/>
    </xf>
    <xf numFmtId="0" fontId="15" fillId="0" borderId="0" xfId="4" applyFont="1" applyAlignment="1">
      <alignment horizontal="center" vertical="center"/>
    </xf>
    <xf numFmtId="0" fontId="16" fillId="0" borderId="0" xfId="4" applyFont="1" applyAlignment="1">
      <alignment vertical="top"/>
    </xf>
    <xf numFmtId="0" fontId="17" fillId="0" borderId="0" xfId="4" applyFont="1" applyAlignment="1">
      <alignment horizontal="right" vertical="top"/>
    </xf>
    <xf numFmtId="0" fontId="3" fillId="3" borderId="8" xfId="4" applyFont="1" applyFill="1" applyBorder="1" applyAlignment="1">
      <alignment horizontal="center" vertical="center"/>
    </xf>
    <xf numFmtId="0" fontId="19" fillId="0" borderId="8" xfId="4" applyFont="1" applyBorder="1" applyAlignment="1" applyProtection="1">
      <alignment horizontal="center" vertical="center" wrapText="1"/>
      <protection locked="0"/>
    </xf>
    <xf numFmtId="180" fontId="19" fillId="4" borderId="8" xfId="4" applyNumberFormat="1" applyFont="1" applyFill="1" applyBorder="1" applyAlignment="1" applyProtection="1">
      <alignment horizontal="center" vertical="center"/>
      <protection locked="0"/>
    </xf>
    <xf numFmtId="0" fontId="19" fillId="0" borderId="8" xfId="4" applyFont="1" applyBorder="1" applyAlignment="1" applyProtection="1">
      <alignment horizontal="center" vertical="center"/>
      <protection locked="0"/>
    </xf>
    <xf numFmtId="0" fontId="3" fillId="0" borderId="9" xfId="4" applyFont="1" applyBorder="1" applyAlignment="1">
      <alignment horizontal="center"/>
    </xf>
    <xf numFmtId="0" fontId="20" fillId="0" borderId="1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20" fillId="0" borderId="1" xfId="4" applyFont="1" applyBorder="1" applyAlignment="1">
      <alignment vertical="center"/>
    </xf>
    <xf numFmtId="0" fontId="4" fillId="0" borderId="10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21" fillId="0" borderId="11" xfId="4" applyFont="1" applyBorder="1" applyAlignment="1">
      <alignment horizontal="center" vertical="center" wrapText="1"/>
    </xf>
    <xf numFmtId="0" fontId="21" fillId="3" borderId="11" xfId="4" applyFont="1" applyFill="1" applyBorder="1" applyAlignment="1">
      <alignment horizontal="center" vertical="center" wrapText="1"/>
    </xf>
    <xf numFmtId="0" fontId="21" fillId="5" borderId="11" xfId="4" applyFont="1" applyFill="1" applyBorder="1" applyAlignment="1">
      <alignment horizontal="center" vertical="center" wrapText="1"/>
    </xf>
    <xf numFmtId="0" fontId="20" fillId="6" borderId="11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4" fillId="0" borderId="10" xfId="4" applyFont="1" applyBorder="1" applyAlignment="1">
      <alignment horizontal="center"/>
    </xf>
    <xf numFmtId="181" fontId="4" fillId="0" borderId="10" xfId="5" applyNumberFormat="1" applyFont="1" applyBorder="1" applyProtection="1">
      <alignment vertical="center"/>
    </xf>
    <xf numFmtId="0" fontId="20" fillId="0" borderId="12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right" vertical="center"/>
    </xf>
    <xf numFmtId="182" fontId="4" fillId="0" borderId="12" xfId="4" applyNumberFormat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182" fontId="22" fillId="0" borderId="12" xfId="4" applyNumberFormat="1" applyFont="1" applyBorder="1" applyAlignment="1">
      <alignment horizontal="right" vertical="center" wrapText="1"/>
    </xf>
    <xf numFmtId="177" fontId="22" fillId="3" borderId="12" xfId="4" applyNumberFormat="1" applyFont="1" applyFill="1" applyBorder="1" applyAlignment="1">
      <alignment horizontal="center" vertical="center" wrapText="1"/>
    </xf>
    <xf numFmtId="177" fontId="22" fillId="5" borderId="12" xfId="4" applyNumberFormat="1" applyFont="1" applyFill="1" applyBorder="1" applyAlignment="1">
      <alignment vertical="center" wrapText="1"/>
    </xf>
    <xf numFmtId="177" fontId="3" fillId="6" borderId="10" xfId="4" applyNumberFormat="1" applyFont="1" applyFill="1" applyBorder="1" applyAlignment="1">
      <alignment horizontal="center" vertical="center" wrapText="1"/>
    </xf>
    <xf numFmtId="0" fontId="4" fillId="0" borderId="10" xfId="4" applyFont="1" applyBorder="1" applyAlignment="1">
      <alignment vertical="center" wrapText="1"/>
    </xf>
    <xf numFmtId="0" fontId="4" fillId="0" borderId="0" xfId="4" applyFont="1" applyAlignment="1">
      <alignment wrapText="1"/>
    </xf>
    <xf numFmtId="0" fontId="22" fillId="0" borderId="0" xfId="4" applyFont="1"/>
    <xf numFmtId="0" fontId="4" fillId="0" borderId="0" xfId="4" applyFont="1" applyAlignment="1">
      <alignment vertical="center"/>
    </xf>
    <xf numFmtId="181" fontId="4" fillId="0" borderId="0" xfId="1" applyNumberFormat="1" applyFont="1" applyBorder="1" applyAlignment="1" applyProtection="1">
      <alignment horizontal="center" vertical="center"/>
    </xf>
    <xf numFmtId="0" fontId="23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24" fillId="0" borderId="0" xfId="4" applyFont="1" applyAlignment="1">
      <alignment vertical="center"/>
    </xf>
    <xf numFmtId="182" fontId="22" fillId="0" borderId="0" xfId="4" applyNumberFormat="1" applyFont="1" applyAlignment="1">
      <alignment horizontal="right" vertical="center"/>
    </xf>
    <xf numFmtId="177" fontId="22" fillId="3" borderId="0" xfId="4" applyNumberFormat="1" applyFont="1" applyFill="1" applyAlignment="1">
      <alignment horizontal="center" vertical="center"/>
    </xf>
    <xf numFmtId="183" fontId="22" fillId="5" borderId="0" xfId="4" applyNumberFormat="1" applyFont="1" applyFill="1" applyAlignment="1">
      <alignment horizontal="center" vertical="center"/>
    </xf>
    <xf numFmtId="177" fontId="3" fillId="6" borderId="0" xfId="4" applyNumberFormat="1" applyFont="1" applyFill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182" fontId="4" fillId="0" borderId="0" xfId="4" applyNumberFormat="1" applyFont="1" applyAlignment="1">
      <alignment vertical="center"/>
    </xf>
    <xf numFmtId="182" fontId="4" fillId="0" borderId="0" xfId="4" applyNumberFormat="1" applyFont="1" applyAlignment="1">
      <alignment horizontal="center" vertical="center"/>
    </xf>
    <xf numFmtId="0" fontId="4" fillId="0" borderId="0" xfId="4" applyFont="1" applyAlignment="1">
      <alignment horizontal="right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25" fillId="0" borderId="0" xfId="4" applyFont="1" applyAlignment="1">
      <alignment vertical="center" wrapText="1"/>
    </xf>
    <xf numFmtId="0" fontId="4" fillId="0" borderId="13" xfId="4" applyFont="1" applyBorder="1" applyAlignment="1">
      <alignment horizontal="center"/>
    </xf>
    <xf numFmtId="182" fontId="4" fillId="0" borderId="13" xfId="4" applyNumberFormat="1" applyFont="1" applyBorder="1" applyAlignment="1">
      <alignment vertical="center"/>
    </xf>
    <xf numFmtId="181" fontId="4" fillId="0" borderId="13" xfId="1" applyNumberFormat="1" applyFont="1" applyBorder="1" applyAlignment="1" applyProtection="1">
      <alignment horizontal="center" vertical="center"/>
    </xf>
    <xf numFmtId="0" fontId="23" fillId="0" borderId="13" xfId="4" applyFont="1" applyBorder="1" applyAlignment="1">
      <alignment vertical="center"/>
    </xf>
    <xf numFmtId="182" fontId="4" fillId="0" borderId="13" xfId="4" applyNumberFormat="1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182" fontId="22" fillId="0" borderId="14" xfId="4" applyNumberFormat="1" applyFont="1" applyBorder="1" applyAlignment="1">
      <alignment horizontal="right" vertical="center"/>
    </xf>
    <xf numFmtId="177" fontId="22" fillId="3" borderId="14" xfId="4" applyNumberFormat="1" applyFont="1" applyFill="1" applyBorder="1" applyAlignment="1">
      <alignment horizontal="center" vertical="center"/>
    </xf>
    <xf numFmtId="183" fontId="22" fillId="5" borderId="14" xfId="4" applyNumberFormat="1" applyFont="1" applyFill="1" applyBorder="1" applyAlignment="1">
      <alignment horizontal="center" vertical="center"/>
    </xf>
    <xf numFmtId="177" fontId="3" fillId="6" borderId="15" xfId="4" applyNumberFormat="1" applyFont="1" applyFill="1" applyBorder="1" applyAlignment="1">
      <alignment horizontal="center" vertical="center" wrapText="1"/>
    </xf>
    <xf numFmtId="0" fontId="26" fillId="4" borderId="8" xfId="4" applyFont="1" applyFill="1" applyBorder="1" applyAlignment="1">
      <alignment vertical="center"/>
    </xf>
    <xf numFmtId="0" fontId="4" fillId="0" borderId="0" xfId="4" applyFont="1"/>
    <xf numFmtId="0" fontId="7" fillId="0" borderId="0" xfId="4" applyFont="1" applyAlignment="1">
      <alignment vertical="center"/>
    </xf>
    <xf numFmtId="0" fontId="4" fillId="0" borderId="0" xfId="4" applyFont="1" applyAlignment="1">
      <alignment horizontal="right" vertical="center"/>
    </xf>
    <xf numFmtId="0" fontId="27" fillId="0" borderId="0" xfId="4" applyFont="1" applyAlignment="1">
      <alignment horizontal="center" vertical="center"/>
    </xf>
    <xf numFmtId="182" fontId="4" fillId="7" borderId="0" xfId="4" applyNumberFormat="1" applyFont="1" applyFill="1" applyAlignment="1">
      <alignment horizontal="center" vertical="center"/>
    </xf>
    <xf numFmtId="0" fontId="22" fillId="0" borderId="0" xfId="4" applyFont="1" applyAlignment="1">
      <alignment vertical="center"/>
    </xf>
    <xf numFmtId="0" fontId="4" fillId="0" borderId="0" xfId="4" applyFont="1" applyAlignment="1">
      <alignment horizontal="left" vertical="center"/>
    </xf>
    <xf numFmtId="0" fontId="23" fillId="0" borderId="12" xfId="4" applyFont="1" applyBorder="1" applyAlignment="1">
      <alignment horizontal="center" vertical="center"/>
    </xf>
    <xf numFmtId="182" fontId="22" fillId="0" borderId="12" xfId="4" applyNumberFormat="1" applyFont="1" applyBorder="1" applyAlignment="1">
      <alignment horizontal="right" vertical="center"/>
    </xf>
    <xf numFmtId="177" fontId="22" fillId="3" borderId="12" xfId="4" applyNumberFormat="1" applyFont="1" applyFill="1" applyBorder="1" applyAlignment="1">
      <alignment horizontal="center" vertical="center"/>
    </xf>
    <xf numFmtId="183" fontId="22" fillId="5" borderId="12" xfId="4" applyNumberFormat="1" applyFont="1" applyFill="1" applyBorder="1" applyAlignment="1">
      <alignment horizontal="center" vertical="center"/>
    </xf>
    <xf numFmtId="177" fontId="3" fillId="6" borderId="12" xfId="4" applyNumberFormat="1" applyFont="1" applyFill="1" applyBorder="1" applyAlignment="1">
      <alignment horizontal="center" vertical="center" wrapText="1"/>
    </xf>
    <xf numFmtId="0" fontId="4" fillId="4" borderId="16" xfId="4" applyFont="1" applyFill="1" applyBorder="1" applyAlignment="1">
      <alignment horizontal="left" vertical="center"/>
    </xf>
    <xf numFmtId="0" fontId="14" fillId="0" borderId="10" xfId="3" applyFont="1" applyBorder="1" applyAlignment="1">
      <alignment horizontal="center" vertical="center"/>
    </xf>
    <xf numFmtId="182" fontId="23" fillId="0" borderId="10" xfId="4" applyNumberFormat="1" applyFont="1" applyBorder="1" applyAlignment="1">
      <alignment vertical="center"/>
    </xf>
    <xf numFmtId="181" fontId="4" fillId="0" borderId="10" xfId="1" applyNumberFormat="1" applyFont="1" applyBorder="1" applyAlignment="1" applyProtection="1">
      <alignment horizontal="center" vertical="center"/>
    </xf>
    <xf numFmtId="20" fontId="28" fillId="0" borderId="1" xfId="4" applyNumberFormat="1" applyFont="1" applyBorder="1" applyAlignment="1">
      <alignment horizontal="center" vertical="center"/>
    </xf>
    <xf numFmtId="182" fontId="4" fillId="0" borderId="10" xfId="4" applyNumberFormat="1" applyFont="1" applyBorder="1" applyAlignment="1">
      <alignment horizontal="center" vertical="center"/>
    </xf>
    <xf numFmtId="0" fontId="23" fillId="0" borderId="10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182" fontId="22" fillId="0" borderId="10" xfId="4" applyNumberFormat="1" applyFont="1" applyBorder="1" applyAlignment="1">
      <alignment horizontal="right" vertical="center"/>
    </xf>
    <xf numFmtId="177" fontId="22" fillId="3" borderId="10" xfId="4" applyNumberFormat="1" applyFont="1" applyFill="1" applyBorder="1" applyAlignment="1">
      <alignment horizontal="center" vertical="center"/>
    </xf>
    <xf numFmtId="183" fontId="22" fillId="5" borderId="10" xfId="4" applyNumberFormat="1" applyFont="1" applyFill="1" applyBorder="1" applyAlignment="1">
      <alignment horizontal="center" vertical="center"/>
    </xf>
    <xf numFmtId="0" fontId="7" fillId="0" borderId="0" xfId="4" applyFont="1"/>
    <xf numFmtId="181" fontId="11" fillId="0" borderId="0" xfId="1" applyNumberFormat="1" applyFont="1" applyBorder="1" applyProtection="1">
      <alignment vertical="center"/>
    </xf>
    <xf numFmtId="0" fontId="25" fillId="0" borderId="0" xfId="4" applyFont="1" applyAlignment="1">
      <alignment horizontal="center"/>
    </xf>
    <xf numFmtId="181" fontId="23" fillId="0" borderId="0" xfId="5" applyNumberFormat="1" applyFont="1" applyBorder="1" applyProtection="1">
      <alignment vertical="center"/>
    </xf>
    <xf numFmtId="0" fontId="23" fillId="8" borderId="0" xfId="4" applyFont="1" applyFill="1" applyAlignment="1">
      <alignment horizontal="center" vertical="center"/>
    </xf>
    <xf numFmtId="182" fontId="23" fillId="0" borderId="0" xfId="4" applyNumberFormat="1" applyFont="1" applyAlignment="1">
      <alignment horizontal="center" vertical="center"/>
    </xf>
    <xf numFmtId="0" fontId="30" fillId="0" borderId="0" xfId="3" applyFont="1">
      <alignment vertical="center"/>
    </xf>
    <xf numFmtId="0" fontId="11" fillId="0" borderId="0" xfId="4" applyFont="1" applyAlignment="1">
      <alignment horizontal="left" vertical="center"/>
    </xf>
    <xf numFmtId="181" fontId="23" fillId="0" borderId="0" xfId="2" applyNumberFormat="1" applyFont="1" applyBorder="1" applyProtection="1">
      <alignment vertical="center"/>
    </xf>
    <xf numFmtId="181" fontId="23" fillId="0" borderId="0" xfId="2" applyNumberFormat="1" applyFont="1" applyBorder="1" applyAlignment="1" applyProtection="1">
      <alignment horizontal="center" vertical="center"/>
    </xf>
    <xf numFmtId="181" fontId="4" fillId="0" borderId="0" xfId="2" applyNumberFormat="1" applyFont="1" applyBorder="1" applyProtection="1">
      <alignment vertical="center"/>
    </xf>
    <xf numFmtId="182" fontId="11" fillId="0" borderId="0" xfId="4" applyNumberFormat="1" applyFont="1" applyAlignment="1">
      <alignment horizontal="center" vertical="center"/>
    </xf>
    <xf numFmtId="181" fontId="4" fillId="0" borderId="0" xfId="2" applyNumberFormat="1" applyFont="1" applyBorder="1" applyAlignment="1" applyProtection="1">
      <alignment horizontal="center" vertical="center"/>
    </xf>
    <xf numFmtId="181" fontId="31" fillId="7" borderId="0" xfId="2" applyNumberFormat="1" applyFont="1" applyFill="1" applyBorder="1" applyAlignment="1" applyProtection="1">
      <alignment horizontal="center" vertical="center"/>
    </xf>
    <xf numFmtId="0" fontId="4" fillId="0" borderId="0" xfId="4" applyFont="1" applyAlignment="1">
      <alignment horizontal="left"/>
    </xf>
    <xf numFmtId="0" fontId="20" fillId="0" borderId="0" xfId="4" applyFont="1" applyAlignment="1">
      <alignment horizontal="center"/>
    </xf>
    <xf numFmtId="182" fontId="23" fillId="0" borderId="0" xfId="4" applyNumberFormat="1" applyFont="1" applyAlignment="1">
      <alignment vertical="center"/>
    </xf>
    <xf numFmtId="182" fontId="22" fillId="0" borderId="17" xfId="4" applyNumberFormat="1" applyFont="1" applyBorder="1" applyAlignment="1">
      <alignment horizontal="right" vertical="center"/>
    </xf>
    <xf numFmtId="181" fontId="23" fillId="0" borderId="10" xfId="2" applyNumberFormat="1" applyFont="1" applyBorder="1" applyProtection="1">
      <alignment vertical="center"/>
    </xf>
    <xf numFmtId="0" fontId="4" fillId="0" borderId="10" xfId="1" applyNumberFormat="1" applyFont="1" applyBorder="1" applyAlignment="1" applyProtection="1">
      <alignment horizontal="center" vertical="center"/>
    </xf>
    <xf numFmtId="0" fontId="4" fillId="0" borderId="18" xfId="1" applyNumberFormat="1" applyFont="1" applyBorder="1" applyAlignment="1" applyProtection="1">
      <alignment horizontal="center" vertical="center"/>
    </xf>
    <xf numFmtId="182" fontId="31" fillId="0" borderId="0" xfId="4" applyNumberFormat="1" applyFont="1" applyAlignment="1">
      <alignment horizontal="center" vertical="center"/>
    </xf>
    <xf numFmtId="0" fontId="30" fillId="0" borderId="0" xfId="3" applyFont="1" applyAlignment="1"/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181" fontId="4" fillId="0" borderId="0" xfId="1" applyNumberFormat="1" applyFont="1" applyBorder="1" applyProtection="1">
      <alignment vertical="center"/>
    </xf>
    <xf numFmtId="181" fontId="4" fillId="0" borderId="0" xfId="5" applyNumberFormat="1" applyFont="1" applyBorder="1" applyProtection="1">
      <alignment vertical="center"/>
    </xf>
    <xf numFmtId="182" fontId="23" fillId="0" borderId="10" xfId="4" applyNumberFormat="1" applyFont="1" applyBorder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4" applyFont="1"/>
    <xf numFmtId="182" fontId="4" fillId="0" borderId="10" xfId="4" applyNumberFormat="1" applyFont="1" applyBorder="1" applyAlignment="1">
      <alignment vertical="center"/>
    </xf>
    <xf numFmtId="0" fontId="4" fillId="0" borderId="10" xfId="4" applyFont="1" applyBorder="1" applyAlignment="1">
      <alignment horizontal="left" vertical="center"/>
    </xf>
    <xf numFmtId="0" fontId="20" fillId="0" borderId="0" xfId="4" applyFont="1"/>
    <xf numFmtId="182" fontId="35" fillId="0" borderId="0" xfId="3" applyNumberFormat="1" applyFont="1" applyAlignment="1">
      <alignment horizontal="center" vertical="center"/>
    </xf>
    <xf numFmtId="0" fontId="36" fillId="0" borderId="0" xfId="4" applyFont="1"/>
  </cellXfs>
  <cellStyles count="6">
    <cellStyle name="Excel Built-in Comma [0]" xfId="5" xr:uid="{00000000-0005-0000-0000-00000A000000}"/>
    <cellStyle name="桁区切り 2" xfId="1" xr:uid="{00000000-0005-0000-0000-000006000000}"/>
    <cellStyle name="桁区切り 2 2" xfId="2" xr:uid="{00000000-0005-0000-0000-000007000000}"/>
    <cellStyle name="標準" xfId="0" builtinId="0"/>
    <cellStyle name="標準 2" xfId="3" xr:uid="{00000000-0005-0000-0000-000008000000}"/>
    <cellStyle name="標準 3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1919FF"/>
      <rgbColor rgb="FFFFFF00"/>
      <rgbColor rgb="FFFF00FF"/>
      <rgbColor rgb="FF00FFFF"/>
      <rgbColor rgb="FFA50021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ED7D31"/>
      <rgbColor rgb="FF0070C0"/>
      <rgbColor rgb="FFCCCCFF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1072080</xdr:colOff>
      <xdr:row>0</xdr:row>
      <xdr:rowOff>0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 l="18047" t="61099" r="26171" b="30370"/>
        <a:stretch/>
      </xdr:blipFill>
      <xdr:spPr>
        <a:xfrm>
          <a:off x="0" y="0"/>
          <a:ext cx="7610760" cy="0"/>
        </a:xfrm>
        <a:prstGeom prst="rect">
          <a:avLst/>
        </a:prstGeom>
        <a:ln w="1">
          <a:noFill/>
        </a:ln>
      </xdr:spPr>
    </xdr:pic>
    <xdr:clientData/>
  </xdr:twoCellAnchor>
  <xdr:twoCellAnchor editAs="oneCell">
    <xdr:from>
      <xdr:col>0</xdr:col>
      <xdr:colOff>19080</xdr:colOff>
      <xdr:row>0</xdr:row>
      <xdr:rowOff>0</xdr:rowOff>
    </xdr:from>
    <xdr:to>
      <xdr:col>11</xdr:col>
      <xdr:colOff>421200</xdr:colOff>
      <xdr:row>0</xdr:row>
      <xdr:rowOff>0</xdr:rowOff>
    </xdr:to>
    <xdr:pic>
      <xdr:nvPicPr>
        <xdr:cNvPr id="3" name="Picture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 l="18047" t="61623" r="26171" b="30370"/>
        <a:stretch/>
      </xdr:blipFill>
      <xdr:spPr>
        <a:xfrm>
          <a:off x="19080" y="0"/>
          <a:ext cx="6940800" cy="0"/>
        </a:xfrm>
        <a:prstGeom prst="rect">
          <a:avLst/>
        </a:prstGeom>
        <a:ln w="1">
          <a:noFill/>
        </a:ln>
      </xdr:spPr>
    </xdr:pic>
    <xdr:clientData/>
  </xdr:twoCellAnchor>
  <xdr:twoCellAnchor>
    <xdr:from>
      <xdr:col>0</xdr:col>
      <xdr:colOff>9360</xdr:colOff>
      <xdr:row>13</xdr:row>
      <xdr:rowOff>85680</xdr:rowOff>
    </xdr:from>
    <xdr:to>
      <xdr:col>1</xdr:col>
      <xdr:colOff>9000</xdr:colOff>
      <xdr:row>15</xdr:row>
      <xdr:rowOff>132840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60" y="2362320"/>
          <a:ext cx="434520" cy="370800"/>
        </a:xfrm>
        <a:prstGeom prst="rect">
          <a:avLst/>
        </a:prstGeom>
        <a:solidFill>
          <a:schemeClr val="bg1"/>
        </a:solidFill>
        <a:ln w="6350">
          <a:solidFill>
            <a:srgbClr val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ja-JP" sz="1000" b="0" strike="noStrike" spc="-1">
              <a:solidFill>
                <a:srgbClr val="000000"/>
              </a:solidFill>
              <a:latin typeface="Calibri"/>
            </a:rPr>
            <a:t>１区</a:t>
          </a:r>
          <a:endParaRPr lang="en-US" sz="1000" b="0" strike="noStrike" spc="-1">
            <a:latin typeface="游明朝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Calibri"/>
            </a:rPr>
            <a:t>36.0k</a:t>
          </a:r>
          <a:endParaRPr lang="en-US" sz="1000" b="0" strike="noStrike" spc="-1">
            <a:latin typeface="游明朝"/>
          </a:endParaRPr>
        </a:p>
      </xdr:txBody>
    </xdr:sp>
    <xdr:clientData/>
  </xdr:twoCellAnchor>
  <xdr:twoCellAnchor>
    <xdr:from>
      <xdr:col>0</xdr:col>
      <xdr:colOff>9360</xdr:colOff>
      <xdr:row>35</xdr:row>
      <xdr:rowOff>38160</xdr:rowOff>
    </xdr:from>
    <xdr:to>
      <xdr:col>0</xdr:col>
      <xdr:colOff>418680</xdr:colOff>
      <xdr:row>37</xdr:row>
      <xdr:rowOff>47160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360" y="6067440"/>
          <a:ext cx="409320" cy="352080"/>
        </a:xfrm>
        <a:prstGeom prst="rect">
          <a:avLst/>
        </a:prstGeom>
        <a:solidFill>
          <a:schemeClr val="bg1"/>
        </a:solidFill>
        <a:ln w="6350">
          <a:solidFill>
            <a:srgbClr val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ja-JP" sz="1000" b="0" strike="noStrike" spc="-1">
              <a:solidFill>
                <a:srgbClr val="000000"/>
              </a:solidFill>
              <a:latin typeface="Calibri"/>
            </a:rPr>
            <a:t>２区</a:t>
          </a:r>
          <a:endParaRPr lang="en-US" sz="1000" b="0" strike="noStrike" spc="-1">
            <a:latin typeface="游明朝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Calibri"/>
            </a:rPr>
            <a:t>25.6k</a:t>
          </a:r>
          <a:endParaRPr lang="en-US" sz="1000" b="0" strike="noStrike" spc="-1">
            <a:latin typeface="游明朝"/>
          </a:endParaRPr>
        </a:p>
      </xdr:txBody>
    </xdr:sp>
    <xdr:clientData/>
  </xdr:twoCellAnchor>
  <xdr:twoCellAnchor>
    <xdr:from>
      <xdr:col>0</xdr:col>
      <xdr:colOff>9360</xdr:colOff>
      <xdr:row>51</xdr:row>
      <xdr:rowOff>28440</xdr:rowOff>
    </xdr:from>
    <xdr:to>
      <xdr:col>1</xdr:col>
      <xdr:colOff>9000</xdr:colOff>
      <xdr:row>53</xdr:row>
      <xdr:rowOff>28080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360" y="8820000"/>
          <a:ext cx="434520" cy="342720"/>
        </a:xfrm>
        <a:prstGeom prst="rect">
          <a:avLst/>
        </a:prstGeom>
        <a:solidFill>
          <a:schemeClr val="bg1"/>
        </a:solidFill>
        <a:ln w="6350">
          <a:solidFill>
            <a:srgbClr val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ja-JP" sz="1000" b="0" strike="noStrike" spc="-1">
              <a:solidFill>
                <a:srgbClr val="000000"/>
              </a:solidFill>
              <a:latin typeface="Calibri"/>
            </a:rPr>
            <a:t>３区</a:t>
          </a:r>
          <a:endParaRPr lang="en-US" sz="1000" b="0" strike="noStrike" spc="-1">
            <a:latin typeface="游明朝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Calibri"/>
            </a:rPr>
            <a:t>25.9k</a:t>
          </a:r>
          <a:endParaRPr lang="en-US" sz="1000" b="0" strike="noStrike" spc="-1">
            <a:latin typeface="游明朝"/>
          </a:endParaRPr>
        </a:p>
      </xdr:txBody>
    </xdr:sp>
    <xdr:clientData/>
  </xdr:twoCellAnchor>
  <xdr:twoCellAnchor>
    <xdr:from>
      <xdr:col>0</xdr:col>
      <xdr:colOff>9360</xdr:colOff>
      <xdr:row>62</xdr:row>
      <xdr:rowOff>38160</xdr:rowOff>
    </xdr:from>
    <xdr:to>
      <xdr:col>1</xdr:col>
      <xdr:colOff>9000</xdr:colOff>
      <xdr:row>64</xdr:row>
      <xdr:rowOff>66240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360" y="10734840"/>
          <a:ext cx="434520" cy="370800"/>
        </a:xfrm>
        <a:prstGeom prst="rect">
          <a:avLst/>
        </a:prstGeom>
        <a:solidFill>
          <a:schemeClr val="bg1"/>
        </a:solidFill>
        <a:ln w="6350">
          <a:solidFill>
            <a:srgbClr val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ja-JP" sz="1000" b="0" strike="noStrike" spc="-1">
              <a:solidFill>
                <a:srgbClr val="000000"/>
              </a:solidFill>
              <a:latin typeface="Calibri"/>
            </a:rPr>
            <a:t>４区</a:t>
          </a:r>
          <a:endParaRPr lang="en-US" sz="1000" b="0" strike="noStrike" spc="-1">
            <a:latin typeface="游明朝"/>
          </a:endParaRPr>
        </a:p>
        <a:p>
          <a:pPr algn="ctr">
            <a:lnSpc>
              <a:spcPct val="100000"/>
            </a:lnSpc>
          </a:pPr>
          <a:r>
            <a:rPr lang="en-US" sz="1000" b="0" strike="noStrike" spc="-1">
              <a:solidFill>
                <a:srgbClr val="000000"/>
              </a:solidFill>
              <a:latin typeface="Calibri"/>
            </a:rPr>
            <a:t>13.4k</a:t>
          </a:r>
          <a:endParaRPr lang="en-US" sz="10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1685880</xdr:colOff>
      <xdr:row>41</xdr:row>
      <xdr:rowOff>142920</xdr:rowOff>
    </xdr:from>
    <xdr:to>
      <xdr:col>11</xdr:col>
      <xdr:colOff>3295080</xdr:colOff>
      <xdr:row>46</xdr:row>
      <xdr:rowOff>95040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224560" y="7201080"/>
          <a:ext cx="1609200" cy="809280"/>
        </a:xfrm>
        <a:prstGeom prst="bracketPair">
          <a:avLst>
            <a:gd name="adj" fmla="val 7407"/>
          </a:avLst>
        </a:prstGeom>
        <a:noFill/>
        <a:ln w="6350">
          <a:solidFill>
            <a:srgbClr val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0" rIns="36000" bIns="0" anchor="ctr">
          <a:noAutofit/>
        </a:bodyPr>
        <a:lstStyle/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宇佐駅　始発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時刻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上り始発　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博多　ｿﾆｯｸ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　　　    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37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博多　ｿﾆｯｸ　　　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下り始発　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佐伯　普通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　　　　 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大分　普通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　　　　 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04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大分　ｿﾆｯｸ</a:t>
          </a:r>
          <a:endParaRPr lang="en-US" sz="8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1685880</xdr:colOff>
      <xdr:row>28</xdr:row>
      <xdr:rowOff>133200</xdr:rowOff>
    </xdr:from>
    <xdr:to>
      <xdr:col>11</xdr:col>
      <xdr:colOff>3295080</xdr:colOff>
      <xdr:row>32</xdr:row>
      <xdr:rowOff>123480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224560" y="4962240"/>
          <a:ext cx="1609200" cy="676080"/>
        </a:xfrm>
        <a:prstGeom prst="bracketPair">
          <a:avLst>
            <a:gd name="adj" fmla="val 8975"/>
          </a:avLst>
        </a:prstGeom>
        <a:solidFill>
          <a:srgbClr val="FFFFFF"/>
        </a:solidFill>
        <a:ln w="6350">
          <a:solidFill>
            <a:srgbClr val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0" rIns="0" bIns="0" anchor="ctr">
          <a:noAutofit/>
        </a:bodyPr>
        <a:lstStyle/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中津駅　最終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時刻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上り最終　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博多　ｿﾆｯｸ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　　　    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38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小倉　普通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下り最終　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大分　ｿﾆｯｸ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　　　　   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柳ヶ浦　普通</a:t>
          </a:r>
          <a:endParaRPr lang="en-US" sz="8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1724040</xdr:colOff>
      <xdr:row>66</xdr:row>
      <xdr:rowOff>57240</xdr:rowOff>
    </xdr:from>
    <xdr:to>
      <xdr:col>11</xdr:col>
      <xdr:colOff>3285720</xdr:colOff>
      <xdr:row>68</xdr:row>
      <xdr:rowOff>142560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262720" y="11439720"/>
          <a:ext cx="1561680" cy="428040"/>
        </a:xfrm>
        <a:prstGeom prst="bracketPair">
          <a:avLst>
            <a:gd name="adj" fmla="val 12245"/>
          </a:avLst>
        </a:prstGeom>
        <a:solidFill>
          <a:srgbClr val="FFFFFF"/>
        </a:solidFill>
        <a:ln w="6350">
          <a:solidFill>
            <a:srgbClr val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0" rIns="0" bIns="0" anchor="ctr">
          <a:noAutofit/>
        </a:bodyPr>
        <a:lstStyle/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　別府駅　始発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時刻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上り　特急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5:21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から 約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分毎</a:t>
          </a:r>
          <a:endParaRPr lang="en-US" sz="800" b="0" strike="noStrike" spc="-1">
            <a:latin typeface="游明朝"/>
          </a:endParaRPr>
        </a:p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下り　普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普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43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　特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sz="8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39</a:t>
          </a:r>
          <a:endParaRPr lang="en-US" sz="8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1514520</xdr:colOff>
      <xdr:row>62</xdr:row>
      <xdr:rowOff>28440</xdr:rowOff>
    </xdr:from>
    <xdr:to>
      <xdr:col>11</xdr:col>
      <xdr:colOff>3356640</xdr:colOff>
      <xdr:row>66</xdr:row>
      <xdr:rowOff>18720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053200" y="10725120"/>
          <a:ext cx="1842120" cy="676080"/>
        </a:xfrm>
        <a:prstGeom prst="rect">
          <a:avLst/>
        </a:prstGeom>
        <a:noFill/>
        <a:ln w="63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36000" rIns="36000" bIns="36000" anchor="ctr">
          <a:noAutofit/>
        </a:bodyPr>
        <a:lstStyle/>
        <a:p>
          <a:pPr>
            <a:lnSpc>
              <a:spcPct val="100000"/>
            </a:lnSpc>
          </a:pPr>
          <a:r>
            <a:rPr lang="en-US" sz="900" b="0" strike="noStrike" spc="-1">
              <a:solidFill>
                <a:srgbClr val="C00000"/>
              </a:solidFill>
              <a:latin typeface="Calibri"/>
            </a:rPr>
            <a:t>4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区でのリタイアは、電話をして係の指示に従って下さい。</a:t>
          </a:r>
          <a:r>
            <a:rPr lang="en-US" sz="900" b="0" strike="noStrike" spc="-1">
              <a:solidFill>
                <a:srgbClr val="C00000"/>
              </a:solidFill>
              <a:latin typeface="Calibri"/>
            </a:rPr>
            <a:t>10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時以降は渋滞でリタイアバス通行不可多し。</a:t>
          </a:r>
          <a:endParaRPr lang="en-US" sz="9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1628640</xdr:colOff>
      <xdr:row>37</xdr:row>
      <xdr:rowOff>28440</xdr:rowOff>
    </xdr:from>
    <xdr:to>
      <xdr:col>11</xdr:col>
      <xdr:colOff>3356640</xdr:colOff>
      <xdr:row>41</xdr:row>
      <xdr:rowOff>66240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167320" y="6400800"/>
          <a:ext cx="1728000" cy="723600"/>
        </a:xfrm>
        <a:prstGeom prst="rect">
          <a:avLst/>
        </a:prstGeom>
        <a:solidFill>
          <a:srgbClr val="FFFFFF"/>
        </a:solidFill>
        <a:ln w="63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36000" rIns="36000" bIns="36000" anchor="ctr">
          <a:noAutofit/>
        </a:bodyPr>
        <a:lstStyle/>
        <a:p>
          <a:pPr>
            <a:lnSpc>
              <a:spcPct val="100000"/>
            </a:lnSpc>
          </a:pPr>
          <a:r>
            <a:rPr lang="en-US" sz="900" b="0" u="sng" strike="noStrike" spc="-1">
              <a:solidFill>
                <a:srgbClr val="C00000"/>
              </a:solidFill>
              <a:uFillTx/>
              <a:latin typeface="Calibri"/>
            </a:rPr>
            <a:t>2</a:t>
          </a:r>
          <a:r>
            <a:rPr lang="ja-JP" sz="900" b="0" u="sng" strike="noStrike" spc="-1">
              <a:solidFill>
                <a:srgbClr val="C00000"/>
              </a:solidFill>
              <a:uFillTx/>
              <a:latin typeface="Calibri"/>
            </a:rPr>
            <a:t>区・</a:t>
          </a:r>
          <a:r>
            <a:rPr lang="en-US" sz="900" b="0" u="sng" strike="noStrike" spc="-1">
              <a:solidFill>
                <a:srgbClr val="C00000"/>
              </a:solidFill>
              <a:uFillTx/>
              <a:latin typeface="Calibri"/>
            </a:rPr>
            <a:t>3</a:t>
          </a:r>
          <a:r>
            <a:rPr lang="ja-JP" sz="900" b="0" u="sng" strike="noStrike" spc="-1">
              <a:solidFill>
                <a:srgbClr val="C00000"/>
              </a:solidFill>
              <a:uFillTx/>
              <a:latin typeface="Calibri"/>
            </a:rPr>
            <a:t>区（中津から日出）はリタイア電話はしないで、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　赤文字の指定リタイア地点でバスを待って下さい。</a:t>
          </a:r>
          <a:endParaRPr lang="en-US" sz="900" b="0" strike="noStrike" spc="-1">
            <a:latin typeface="游明朝"/>
          </a:endParaRPr>
        </a:p>
      </xdr:txBody>
    </xdr:sp>
    <xdr:clientData/>
  </xdr:twoCellAnchor>
  <xdr:twoCellAnchor>
    <xdr:from>
      <xdr:col>5</xdr:col>
      <xdr:colOff>2381400</xdr:colOff>
      <xdr:row>51</xdr:row>
      <xdr:rowOff>28440</xdr:rowOff>
    </xdr:from>
    <xdr:to>
      <xdr:col>6</xdr:col>
      <xdr:colOff>90360</xdr:colOff>
      <xdr:row>52</xdr:row>
      <xdr:rowOff>171360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180320" y="8820000"/>
          <a:ext cx="166320" cy="314280"/>
        </a:xfrm>
        <a:prstGeom prst="leftBrace">
          <a:avLst>
            <a:gd name="adj1" fmla="val 22143"/>
            <a:gd name="adj2" fmla="val 55714"/>
          </a:avLst>
        </a:prstGeom>
        <a:noFill/>
        <a:ln>
          <a:solidFill>
            <a:srgbClr val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5</xdr:col>
      <xdr:colOff>1914480</xdr:colOff>
      <xdr:row>51</xdr:row>
      <xdr:rowOff>38160</xdr:rowOff>
    </xdr:from>
    <xdr:to>
      <xdr:col>5</xdr:col>
      <xdr:colOff>2371320</xdr:colOff>
      <xdr:row>53</xdr:row>
      <xdr:rowOff>123480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13400" y="8829720"/>
          <a:ext cx="456840" cy="42840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0" tIns="0" rIns="0" bIns="0" anchor="t">
          <a:noAutofit/>
        </a:bodyPr>
        <a:lstStyle/>
        <a:p>
          <a:pPr>
            <a:lnSpc>
              <a:spcPct val="100000"/>
            </a:lnSpc>
          </a:pPr>
          <a:r>
            <a:rPr lang="ja-JP" sz="800" b="0" strike="noStrike" spc="-1">
              <a:solidFill>
                <a:srgbClr val="000000"/>
              </a:solidFill>
              <a:latin typeface="Calibri"/>
            </a:rPr>
            <a:t>この区間だけ右側歩道</a:t>
          </a:r>
          <a:endParaRPr lang="en-US" sz="8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1676520</xdr:colOff>
      <xdr:row>53</xdr:row>
      <xdr:rowOff>162000</xdr:rowOff>
    </xdr:from>
    <xdr:to>
      <xdr:col>11</xdr:col>
      <xdr:colOff>3356640</xdr:colOff>
      <xdr:row>56</xdr:row>
      <xdr:rowOff>161640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215200" y="9296640"/>
          <a:ext cx="1680120" cy="513720"/>
        </a:xfrm>
        <a:prstGeom prst="rect">
          <a:avLst/>
        </a:prstGeom>
        <a:solidFill>
          <a:srgbClr val="FFFFFF"/>
        </a:solidFill>
        <a:ln w="63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36000" rIns="36000" bIns="36000" anchor="ctr">
          <a:noAutofit/>
        </a:bodyPr>
        <a:lstStyle/>
        <a:p>
          <a:pPr>
            <a:lnSpc>
              <a:spcPct val="100000"/>
            </a:lnSpc>
          </a:pPr>
          <a:r>
            <a:rPr lang="en-US" sz="900" b="0" strike="noStrike" spc="-1">
              <a:solidFill>
                <a:srgbClr val="C00000"/>
              </a:solidFill>
              <a:latin typeface="Calibri"/>
            </a:rPr>
            <a:t>2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区・</a:t>
          </a:r>
          <a:r>
            <a:rPr lang="en-US" sz="900" b="0" strike="noStrike" spc="-1">
              <a:solidFill>
                <a:srgbClr val="C00000"/>
              </a:solidFill>
              <a:latin typeface="Calibri"/>
            </a:rPr>
            <a:t>3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区（中津から日出）はリタイア電話はしないで、バスを待って下さい。</a:t>
          </a:r>
          <a:endParaRPr lang="en-US" sz="9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11520</xdr:colOff>
      <xdr:row>26</xdr:row>
      <xdr:rowOff>0</xdr:rowOff>
    </xdr:from>
    <xdr:to>
      <xdr:col>11</xdr:col>
      <xdr:colOff>2036520</xdr:colOff>
      <xdr:row>27</xdr:row>
      <xdr:rowOff>11160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50200" y="4486320"/>
          <a:ext cx="2025000" cy="182520"/>
        </a:xfrm>
        <a:prstGeom prst="rect">
          <a:avLst/>
        </a:prstGeom>
        <a:solidFill>
          <a:srgbClr val="FFFF99"/>
        </a:solidFill>
        <a:ln w="6350">
          <a:solidFill>
            <a:srgbClr val="00206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36000" rIns="36000" bIns="36000" anchor="ctr">
          <a:noAutofit/>
        </a:bodyPr>
        <a:lstStyle/>
        <a:p>
          <a:pPr>
            <a:lnSpc>
              <a:spcPct val="100000"/>
            </a:lnSpc>
          </a:pPr>
          <a:r>
            <a:rPr lang="ja-JP" sz="900" b="0" strike="noStrike" spc="-1">
              <a:solidFill>
                <a:srgbClr val="002060"/>
              </a:solidFill>
              <a:latin typeface="Calibri"/>
            </a:rPr>
            <a:t>　沿線店舗　</a:t>
          </a:r>
          <a:r>
            <a:rPr lang="en-US" sz="900" b="0" strike="noStrike" spc="-1">
              <a:solidFill>
                <a:srgbClr val="002060"/>
              </a:solidFill>
              <a:latin typeface="Calibri"/>
            </a:rPr>
            <a:t>P</a:t>
          </a:r>
          <a:r>
            <a:rPr lang="ja-JP" sz="900" b="0" strike="noStrike" spc="-1">
              <a:solidFill>
                <a:srgbClr val="002060"/>
              </a:solidFill>
              <a:latin typeface="Calibri"/>
            </a:rPr>
            <a:t>枠内・車止</a:t>
          </a:r>
          <a:r>
            <a:rPr lang="ja-JP" sz="800" b="0" strike="noStrike" spc="-1">
              <a:solidFill>
                <a:srgbClr val="002060"/>
              </a:solidFill>
              <a:latin typeface="Calibri"/>
            </a:rPr>
            <a:t>め</a:t>
          </a:r>
          <a:r>
            <a:rPr lang="en-US" sz="900" b="0" strike="noStrike" spc="-1">
              <a:solidFill>
                <a:srgbClr val="002060"/>
              </a:solidFill>
              <a:latin typeface="Calibri"/>
            </a:rPr>
            <a:t> 休憩禁止</a:t>
          </a:r>
          <a:endParaRPr lang="en-US" sz="9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0</xdr:colOff>
      <xdr:row>29</xdr:row>
      <xdr:rowOff>162000</xdr:rowOff>
    </xdr:from>
    <xdr:to>
      <xdr:col>11</xdr:col>
      <xdr:colOff>1561680</xdr:colOff>
      <xdr:row>30</xdr:row>
      <xdr:rowOff>171000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538680" y="5162760"/>
          <a:ext cx="1561680" cy="180360"/>
        </a:xfrm>
        <a:prstGeom prst="rect">
          <a:avLst/>
        </a:prstGeom>
        <a:solidFill>
          <a:srgbClr val="FFFF99"/>
        </a:solidFill>
        <a:ln w="6350">
          <a:solidFill>
            <a:srgbClr val="00206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36000" rIns="36000" bIns="36000" anchor="ctr">
          <a:noAutofit/>
        </a:bodyPr>
        <a:lstStyle/>
        <a:p>
          <a:pPr>
            <a:lnSpc>
              <a:spcPct val="100000"/>
            </a:lnSpc>
          </a:pPr>
          <a:r>
            <a:rPr lang="ja-JP" sz="900" b="0" strike="noStrike" spc="-1">
              <a:solidFill>
                <a:srgbClr val="002060"/>
              </a:solidFill>
              <a:latin typeface="Calibri"/>
            </a:rPr>
            <a:t>　私設サポート車全面禁止</a:t>
          </a:r>
          <a:endParaRPr lang="en-US" sz="9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1981080</xdr:colOff>
      <xdr:row>47</xdr:row>
      <xdr:rowOff>0</xdr:rowOff>
    </xdr:from>
    <xdr:to>
      <xdr:col>11</xdr:col>
      <xdr:colOff>3295080</xdr:colOff>
      <xdr:row>47</xdr:row>
      <xdr:rowOff>171000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519760" y="8086680"/>
          <a:ext cx="1314000" cy="171000"/>
        </a:xfrm>
        <a:prstGeom prst="rect">
          <a:avLst/>
        </a:prstGeom>
        <a:solidFill>
          <a:srgbClr val="FFFFFF"/>
        </a:solidFill>
        <a:ln w="63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36000" rIns="36000" bIns="36000" anchor="ctr">
          <a:noAutofit/>
        </a:bodyPr>
        <a:lstStyle/>
        <a:p>
          <a:pPr algn="ctr">
            <a:lnSpc>
              <a:spcPct val="100000"/>
            </a:lnSpc>
          </a:pPr>
          <a:r>
            <a:rPr lang="ja-JP" sz="800" b="0" strike="noStrike" spc="-1">
              <a:solidFill>
                <a:srgbClr val="C00000"/>
              </a:solidFill>
              <a:latin typeface="Calibri"/>
            </a:rPr>
            <a:t>ﾀｸｼｰ電話 </a:t>
          </a:r>
          <a:r>
            <a:rPr lang="en-US" sz="900" b="0" strike="noStrike" spc="-1">
              <a:solidFill>
                <a:srgbClr val="C00000"/>
              </a:solidFill>
              <a:latin typeface="Calibri"/>
            </a:rPr>
            <a:t>0978-34-7912</a:t>
          </a:r>
          <a:endParaRPr lang="en-US" sz="900" b="0" strike="noStrike" spc="-1">
            <a:latin typeface="游明朝"/>
          </a:endParaRPr>
        </a:p>
      </xdr:txBody>
    </xdr:sp>
    <xdr:clientData/>
  </xdr:twoCellAnchor>
  <xdr:twoCellAnchor>
    <xdr:from>
      <xdr:col>11</xdr:col>
      <xdr:colOff>2104920</xdr:colOff>
      <xdr:row>22</xdr:row>
      <xdr:rowOff>95400</xdr:rowOff>
    </xdr:from>
    <xdr:to>
      <xdr:col>11</xdr:col>
      <xdr:colOff>3295080</xdr:colOff>
      <xdr:row>27</xdr:row>
      <xdr:rowOff>152280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643600" y="3895920"/>
          <a:ext cx="1190160" cy="914040"/>
        </a:xfrm>
        <a:prstGeom prst="rect">
          <a:avLst/>
        </a:prstGeom>
        <a:noFill/>
        <a:ln w="635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36000" tIns="36000" rIns="36000" bIns="36000" anchor="ctr">
          <a:noAutofit/>
        </a:bodyPr>
        <a:lstStyle/>
        <a:p>
          <a:pPr>
            <a:lnSpc>
              <a:spcPts val="901"/>
            </a:lnSpc>
          </a:pPr>
          <a:r>
            <a:rPr lang="en-US" sz="900" b="0" strike="noStrike" spc="-1">
              <a:solidFill>
                <a:srgbClr val="C00000"/>
              </a:solidFill>
              <a:latin typeface="Calibri"/>
            </a:rPr>
            <a:t>1</a:t>
          </a:r>
          <a:r>
            <a:rPr lang="ja-JP" sz="800" b="0" strike="noStrike" spc="-1">
              <a:solidFill>
                <a:srgbClr val="C00000"/>
              </a:solidFill>
              <a:latin typeface="Calibri"/>
            </a:rPr>
            <a:t>区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でのリタイアは、電話をして係の指示に従って下さい。</a:t>
          </a:r>
          <a:r>
            <a:rPr lang="en-US" sz="900" b="0" strike="noStrike" spc="-1">
              <a:solidFill>
                <a:srgbClr val="C00000"/>
              </a:solidFill>
              <a:latin typeface="Calibri"/>
            </a:rPr>
            <a:t>JR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又はバス・タクシー利用。</a:t>
          </a:r>
          <a:endParaRPr lang="en-US" sz="900" b="0" strike="noStrike" spc="-1">
            <a:latin typeface="游明朝"/>
          </a:endParaRPr>
        </a:p>
        <a:p>
          <a:pPr>
            <a:lnSpc>
              <a:spcPts val="901"/>
            </a:lnSpc>
          </a:pPr>
          <a:r>
            <a:rPr lang="ja-JP" sz="900" b="0" strike="noStrike" spc="-1">
              <a:solidFill>
                <a:srgbClr val="C00000"/>
              </a:solidFill>
              <a:latin typeface="Calibri"/>
            </a:rPr>
            <a:t>（ﾀｸｼｰ太陽交通豊前</a:t>
          </a:r>
          <a:r>
            <a:rPr lang="en-US" sz="900" b="0" strike="noStrike" spc="-1">
              <a:solidFill>
                <a:srgbClr val="C00000"/>
              </a:solidFill>
              <a:latin typeface="Calibri"/>
            </a:rPr>
            <a:t>0979-83-3939</a:t>
          </a:r>
          <a:r>
            <a:rPr lang="ja-JP" sz="900" b="0" strike="noStrike" spc="-1">
              <a:solidFill>
                <a:srgbClr val="C00000"/>
              </a:solidFill>
              <a:latin typeface="Calibri"/>
            </a:rPr>
            <a:t>）</a:t>
          </a:r>
          <a:endParaRPr lang="en-US" sz="900" b="0" strike="noStrike" spc="-1">
            <a:latin typeface="游明朝"/>
          </a:endParaRPr>
        </a:p>
      </xdr:txBody>
    </xdr:sp>
    <xdr:clientData/>
  </xdr:twoCellAnchor>
  <xdr:twoCellAnchor>
    <xdr:from>
      <xdr:col>0</xdr:col>
      <xdr:colOff>66600</xdr:colOff>
      <xdr:row>4</xdr:row>
      <xdr:rowOff>19080</xdr:rowOff>
    </xdr:from>
    <xdr:to>
      <xdr:col>3</xdr:col>
      <xdr:colOff>275760</xdr:colOff>
      <xdr:row>9</xdr:row>
      <xdr:rowOff>133200</xdr:rowOff>
    </xdr:to>
    <xdr:pic>
      <xdr:nvPicPr>
        <xdr:cNvPr id="20" name="図 2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6600" y="733320"/>
          <a:ext cx="1292400" cy="971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72"/>
  <sheetViews>
    <sheetView showGridLines="0" tabSelected="1" zoomScale="142" zoomScaleNormal="142" workbookViewId="0">
      <selection activeCell="G7" sqref="G7:H7"/>
    </sheetView>
  </sheetViews>
  <sheetFormatPr defaultColWidth="9" defaultRowHeight="18.75" x14ac:dyDescent="0.15"/>
  <cols>
    <col min="1" max="1" width="5.625" style="8" customWidth="1"/>
    <col min="2" max="2" width="4.625" style="8" customWidth="1"/>
    <col min="3" max="3" width="3.75" style="9" customWidth="1"/>
    <col min="4" max="4" width="6.375" style="8" customWidth="1"/>
    <col min="5" max="5" width="2.875" style="8" customWidth="1"/>
    <col min="6" max="6" width="31.75" style="10" customWidth="1"/>
    <col min="7" max="7" width="4.375" style="10" customWidth="1"/>
    <col min="8" max="8" width="5.625" style="10" customWidth="1"/>
    <col min="9" max="9" width="6.625" style="10" customWidth="1"/>
    <col min="10" max="10" width="7.625" style="10" customWidth="1"/>
    <col min="11" max="11" width="5.25" style="11" customWidth="1"/>
    <col min="12" max="12" width="43.375" style="11" customWidth="1"/>
    <col min="13" max="13" width="1.875" style="11" customWidth="1"/>
    <col min="35" max="35" width="5.625" customWidth="1"/>
    <col min="36" max="36" width="4.25" customWidth="1"/>
    <col min="37" max="37" width="5.375" customWidth="1"/>
    <col min="38" max="38" width="2.875" customWidth="1"/>
    <col min="39" max="39" width="34.25" customWidth="1"/>
    <col min="40" max="40" width="3.625" customWidth="1"/>
    <col min="41" max="41" width="4" customWidth="1"/>
    <col min="42" max="42" width="37.875" customWidth="1"/>
    <col min="43" max="43" width="5.125" customWidth="1"/>
    <col min="44" max="44" width="18.75" customWidth="1"/>
    <col min="45" max="45" width="28" customWidth="1"/>
    <col min="46" max="46" width="7.875" customWidth="1"/>
    <col min="47" max="47" width="7.125" customWidth="1"/>
    <col min="48" max="48" width="3.25" customWidth="1"/>
    <col min="49" max="49" width="4.125" customWidth="1"/>
    <col min="50" max="50" width="3.25" customWidth="1"/>
    <col min="51" max="51" width="3.75" customWidth="1"/>
    <col min="52" max="52" width="3" customWidth="1"/>
    <col min="53" max="53" width="2.375" customWidth="1"/>
    <col min="54" max="54" width="1.375" customWidth="1"/>
    <col min="57" max="57" width="10.75" customWidth="1"/>
    <col min="291" max="291" width="5.625" customWidth="1"/>
    <col min="292" max="292" width="4.25" customWidth="1"/>
    <col min="293" max="293" width="5.375" customWidth="1"/>
    <col min="294" max="294" width="2.875" customWidth="1"/>
    <col min="295" max="295" width="34.25" customWidth="1"/>
    <col min="296" max="296" width="3.625" customWidth="1"/>
    <col min="297" max="297" width="4" customWidth="1"/>
    <col min="298" max="298" width="37.875" customWidth="1"/>
    <col min="299" max="299" width="5.125" customWidth="1"/>
    <col min="300" max="300" width="18.75" customWidth="1"/>
    <col min="301" max="301" width="28" customWidth="1"/>
    <col min="302" max="302" width="7.875" customWidth="1"/>
    <col min="303" max="303" width="7.125" customWidth="1"/>
    <col min="304" max="304" width="3.25" customWidth="1"/>
    <col min="305" max="305" width="4.125" customWidth="1"/>
    <col min="306" max="306" width="3.25" customWidth="1"/>
    <col min="307" max="307" width="3.75" customWidth="1"/>
    <col min="308" max="308" width="3" customWidth="1"/>
    <col min="309" max="309" width="2.375" customWidth="1"/>
    <col min="310" max="310" width="1.375" customWidth="1"/>
    <col min="313" max="313" width="10.75" customWidth="1"/>
    <col min="547" max="547" width="5.625" customWidth="1"/>
    <col min="548" max="548" width="4.25" customWidth="1"/>
    <col min="549" max="549" width="5.375" customWidth="1"/>
    <col min="550" max="550" width="2.875" customWidth="1"/>
    <col min="551" max="551" width="34.25" customWidth="1"/>
    <col min="552" max="552" width="3.625" customWidth="1"/>
    <col min="553" max="553" width="4" customWidth="1"/>
    <col min="554" max="554" width="37.875" customWidth="1"/>
    <col min="555" max="555" width="5.125" customWidth="1"/>
    <col min="556" max="556" width="18.75" customWidth="1"/>
    <col min="557" max="557" width="28" customWidth="1"/>
    <col min="558" max="558" width="7.875" customWidth="1"/>
    <col min="559" max="559" width="7.125" customWidth="1"/>
    <col min="560" max="560" width="3.25" customWidth="1"/>
    <col min="561" max="561" width="4.125" customWidth="1"/>
    <col min="562" max="562" width="3.25" customWidth="1"/>
    <col min="563" max="563" width="3.75" customWidth="1"/>
    <col min="564" max="564" width="3" customWidth="1"/>
    <col min="565" max="565" width="2.375" customWidth="1"/>
    <col min="566" max="566" width="1.375" customWidth="1"/>
    <col min="569" max="569" width="10.75" customWidth="1"/>
    <col min="803" max="803" width="5.625" customWidth="1"/>
    <col min="804" max="804" width="4.25" customWidth="1"/>
    <col min="805" max="805" width="5.375" customWidth="1"/>
    <col min="806" max="806" width="2.875" customWidth="1"/>
    <col min="807" max="807" width="34.25" customWidth="1"/>
    <col min="808" max="808" width="3.625" customWidth="1"/>
    <col min="809" max="809" width="4" customWidth="1"/>
    <col min="810" max="810" width="37.875" customWidth="1"/>
    <col min="811" max="811" width="5.125" customWidth="1"/>
    <col min="812" max="812" width="18.75" customWidth="1"/>
    <col min="813" max="813" width="28" customWidth="1"/>
    <col min="814" max="814" width="7.875" customWidth="1"/>
    <col min="815" max="815" width="7.125" customWidth="1"/>
    <col min="816" max="816" width="3.25" customWidth="1"/>
    <col min="817" max="817" width="4.125" customWidth="1"/>
    <col min="818" max="818" width="3.25" customWidth="1"/>
    <col min="819" max="819" width="3.75" customWidth="1"/>
    <col min="820" max="820" width="3" customWidth="1"/>
    <col min="821" max="821" width="2.375" customWidth="1"/>
    <col min="822" max="822" width="1.375" customWidth="1"/>
    <col min="825" max="825" width="10.75" customWidth="1"/>
    <col min="826" max="1024" width="10.5" customWidth="1"/>
  </cols>
  <sheetData>
    <row r="1" spans="1:13" ht="20.25" customHeight="1" x14ac:dyDescent="0.4">
      <c r="A1" s="12" t="s">
        <v>0</v>
      </c>
      <c r="B1" s="12"/>
      <c r="C1" s="13"/>
      <c r="D1" s="12"/>
      <c r="E1" s="12"/>
      <c r="F1" s="14"/>
      <c r="G1" s="14"/>
      <c r="H1" s="14"/>
      <c r="I1" s="14"/>
      <c r="J1" s="14"/>
      <c r="K1" s="15"/>
      <c r="L1" s="16" t="s">
        <v>1</v>
      </c>
      <c r="M1" s="17"/>
    </row>
    <row r="2" spans="1:13" ht="16.5" customHeight="1" x14ac:dyDescent="0.35">
      <c r="A2" s="7" t="s">
        <v>2</v>
      </c>
      <c r="B2" s="18" t="s">
        <v>3</v>
      </c>
      <c r="C2" s="19"/>
      <c r="D2" s="20"/>
      <c r="E2" s="20"/>
      <c r="F2" s="21"/>
      <c r="G2" s="21"/>
      <c r="H2" s="21"/>
      <c r="I2" s="21"/>
      <c r="J2" s="21"/>
      <c r="K2" s="22"/>
      <c r="L2" s="23"/>
      <c r="M2" s="17"/>
    </row>
    <row r="3" spans="1:13" ht="18" customHeight="1" x14ac:dyDescent="0.4">
      <c r="A3" s="7"/>
      <c r="B3" s="24" t="s">
        <v>4</v>
      </c>
      <c r="C3" s="25"/>
      <c r="D3" s="26"/>
      <c r="E3" s="26"/>
      <c r="F3" s="27"/>
      <c r="G3" s="27"/>
      <c r="H3" s="27"/>
      <c r="I3" s="27"/>
      <c r="J3" s="27"/>
      <c r="K3" s="28"/>
      <c r="L3" s="29"/>
      <c r="M3" s="17"/>
    </row>
    <row r="4" spans="1:13" ht="4.5" customHeight="1" x14ac:dyDescent="0.4">
      <c r="A4" s="30"/>
      <c r="B4" s="31"/>
      <c r="C4" s="13"/>
      <c r="D4" s="12"/>
      <c r="E4" s="12"/>
      <c r="F4" s="14"/>
      <c r="G4" s="14"/>
      <c r="H4" s="14"/>
      <c r="I4" s="14"/>
      <c r="J4" s="14"/>
      <c r="K4" s="15"/>
      <c r="L4" s="32"/>
      <c r="M4" s="17"/>
    </row>
    <row r="5" spans="1:13" ht="13.5" customHeight="1" x14ac:dyDescent="0.4">
      <c r="A5" s="6"/>
      <c r="B5" s="6"/>
      <c r="C5" s="6"/>
      <c r="D5" s="6"/>
      <c r="E5" s="5" t="s">
        <v>5</v>
      </c>
      <c r="F5" s="5"/>
      <c r="G5" s="4" t="s">
        <v>6</v>
      </c>
      <c r="H5" s="4"/>
      <c r="I5" s="33" t="s">
        <v>7</v>
      </c>
      <c r="J5" s="3" t="s">
        <v>8</v>
      </c>
      <c r="K5" s="3"/>
      <c r="L5" s="3"/>
      <c r="M5" s="17"/>
    </row>
    <row r="6" spans="1:13" ht="13.5" customHeight="1" x14ac:dyDescent="0.4">
      <c r="A6" s="6"/>
      <c r="B6" s="6"/>
      <c r="C6" s="6"/>
      <c r="D6" s="6"/>
      <c r="E6" s="5" t="s">
        <v>9</v>
      </c>
      <c r="F6" s="5"/>
      <c r="G6" s="2">
        <v>0.5</v>
      </c>
      <c r="H6" s="2"/>
      <c r="I6" s="34" t="s">
        <v>10</v>
      </c>
      <c r="J6" s="3"/>
      <c r="K6" s="3"/>
      <c r="L6" s="3"/>
      <c r="M6" s="17"/>
    </row>
    <row r="7" spans="1:13" ht="13.5" customHeight="1" x14ac:dyDescent="0.4">
      <c r="A7" s="6"/>
      <c r="B7" s="6"/>
      <c r="C7" s="6"/>
      <c r="D7" s="6"/>
      <c r="E7" s="5" t="s">
        <v>11</v>
      </c>
      <c r="F7" s="5"/>
      <c r="G7" s="1">
        <v>5.5</v>
      </c>
      <c r="H7" s="1"/>
      <c r="I7" s="35">
        <v>10</v>
      </c>
      <c r="J7" s="3"/>
      <c r="K7" s="3"/>
      <c r="L7" s="3"/>
      <c r="M7" s="17"/>
    </row>
    <row r="8" spans="1:13" ht="13.5" customHeight="1" x14ac:dyDescent="0.4">
      <c r="A8" s="6"/>
      <c r="B8" s="6"/>
      <c r="C8" s="6"/>
      <c r="D8" s="6"/>
      <c r="E8" s="5" t="s">
        <v>12</v>
      </c>
      <c r="F8" s="5"/>
      <c r="G8" s="1">
        <v>6</v>
      </c>
      <c r="H8" s="1"/>
      <c r="I8" s="35">
        <v>10</v>
      </c>
      <c r="J8" s="3"/>
      <c r="K8" s="3"/>
      <c r="L8" s="3"/>
      <c r="M8" s="17"/>
    </row>
    <row r="9" spans="1:13" ht="13.5" customHeight="1" x14ac:dyDescent="0.4">
      <c r="A9" s="6"/>
      <c r="B9" s="6"/>
      <c r="C9" s="6"/>
      <c r="D9" s="6"/>
      <c r="E9" s="5" t="s">
        <v>13</v>
      </c>
      <c r="F9" s="5"/>
      <c r="G9" s="1">
        <v>5</v>
      </c>
      <c r="H9" s="1"/>
      <c r="I9" s="35">
        <v>10</v>
      </c>
      <c r="J9" s="3"/>
      <c r="K9" s="3"/>
      <c r="L9" s="3"/>
      <c r="M9" s="17"/>
    </row>
    <row r="10" spans="1:13" ht="13.5" customHeight="1" x14ac:dyDescent="0.4">
      <c r="A10" s="6"/>
      <c r="B10" s="6"/>
      <c r="C10" s="6"/>
      <c r="D10" s="6"/>
      <c r="E10" s="5" t="s">
        <v>14</v>
      </c>
      <c r="F10" s="5"/>
      <c r="G10" s="1">
        <v>6</v>
      </c>
      <c r="H10" s="1"/>
      <c r="I10" s="36" t="s">
        <v>15</v>
      </c>
      <c r="J10" s="3"/>
      <c r="K10" s="3"/>
      <c r="L10" s="3"/>
      <c r="M10" s="17"/>
    </row>
    <row r="11" spans="1:13" ht="3.75" customHeight="1" x14ac:dyDescent="0.4">
      <c r="A11" s="30"/>
      <c r="B11" s="31"/>
      <c r="C11" s="13"/>
      <c r="D11" s="12"/>
      <c r="E11" s="12"/>
      <c r="F11" s="14"/>
      <c r="G11" s="14"/>
      <c r="H11" s="14"/>
      <c r="I11" s="14"/>
      <c r="J11" s="14"/>
      <c r="K11" s="15"/>
      <c r="L11" s="32"/>
      <c r="M11" s="17"/>
    </row>
    <row r="12" spans="1:13" ht="21.75" customHeight="1" x14ac:dyDescent="0.15">
      <c r="A12" s="37"/>
      <c r="B12" s="38" t="s">
        <v>16</v>
      </c>
      <c r="C12" s="38" t="s">
        <v>17</v>
      </c>
      <c r="D12" s="39" t="s">
        <v>18</v>
      </c>
      <c r="E12" s="40" t="s">
        <v>19</v>
      </c>
      <c r="F12" s="41" t="s">
        <v>20</v>
      </c>
      <c r="G12" s="42" t="s">
        <v>21</v>
      </c>
      <c r="H12" s="43" t="s">
        <v>22</v>
      </c>
      <c r="I12" s="44" t="s">
        <v>23</v>
      </c>
      <c r="J12" s="45" t="s">
        <v>24</v>
      </c>
      <c r="K12" s="46" t="s">
        <v>25</v>
      </c>
      <c r="L12" s="41" t="s">
        <v>26</v>
      </c>
      <c r="M12" s="47"/>
    </row>
    <row r="13" spans="1:13" ht="17.100000000000001" customHeight="1" x14ac:dyDescent="0.15">
      <c r="A13" s="48" t="s">
        <v>27</v>
      </c>
      <c r="B13" s="49">
        <v>0</v>
      </c>
      <c r="C13" s="50"/>
      <c r="D13" s="51" t="s">
        <v>28</v>
      </c>
      <c r="E13" s="52" t="s">
        <v>29</v>
      </c>
      <c r="F13" s="53" t="s">
        <v>30</v>
      </c>
      <c r="G13" s="53"/>
      <c r="H13" s="54">
        <v>100.9</v>
      </c>
      <c r="I13" s="55">
        <f>+G6</f>
        <v>0.5</v>
      </c>
      <c r="J13" s="56"/>
      <c r="K13" s="57"/>
      <c r="L13" s="58" t="s">
        <v>31</v>
      </c>
      <c r="M13" s="59"/>
    </row>
    <row r="14" spans="1:13" ht="17.100000000000001" customHeight="1" x14ac:dyDescent="0.15">
      <c r="A14" s="60"/>
      <c r="B14" s="61">
        <v>2.5</v>
      </c>
      <c r="C14" s="62">
        <f t="shared" ref="C14:C45" si="0">B14-B13</f>
        <v>2.5</v>
      </c>
      <c r="D14" s="63"/>
      <c r="E14" s="64"/>
      <c r="F14" s="61" t="s">
        <v>32</v>
      </c>
      <c r="G14" s="65"/>
      <c r="H14" s="66">
        <f t="shared" ref="H14:H48" si="1">+H13-C14</f>
        <v>98.4</v>
      </c>
      <c r="I14" s="67">
        <f t="shared" ref="I14:I34" si="2">+I13+K14</f>
        <v>0.51893939393939392</v>
      </c>
      <c r="J14" s="68">
        <f>+K14</f>
        <v>1.893939393939394E-2</v>
      </c>
      <c r="K14" s="69">
        <f t="shared" ref="K14:K34" si="3">+C14/(G$7*24)</f>
        <v>1.893939393939394E-2</v>
      </c>
      <c r="L14" s="70" t="s">
        <v>33</v>
      </c>
      <c r="M14" s="59"/>
    </row>
    <row r="15" spans="1:13" ht="17.100000000000001" customHeight="1" x14ac:dyDescent="0.15">
      <c r="A15" s="60"/>
      <c r="B15" s="61">
        <v>2.7</v>
      </c>
      <c r="C15" s="62">
        <f t="shared" si="0"/>
        <v>0.20000000000000018</v>
      </c>
      <c r="D15" s="63"/>
      <c r="E15" s="64" t="s">
        <v>29</v>
      </c>
      <c r="F15" s="61" t="s">
        <v>34</v>
      </c>
      <c r="G15" s="65"/>
      <c r="H15" s="66">
        <f t="shared" si="1"/>
        <v>98.2</v>
      </c>
      <c r="I15" s="67">
        <f t="shared" si="2"/>
        <v>0.52045454545454539</v>
      </c>
      <c r="J15" s="68">
        <f t="shared" ref="J15:J34" si="4">+J14+K15</f>
        <v>2.0454545454545458E-2</v>
      </c>
      <c r="K15" s="69">
        <f t="shared" si="3"/>
        <v>1.5151515151515165E-3</v>
      </c>
      <c r="L15" s="70" t="s">
        <v>35</v>
      </c>
      <c r="M15" s="59"/>
    </row>
    <row r="16" spans="1:13" ht="17.100000000000001" customHeight="1" x14ac:dyDescent="0.15">
      <c r="A16" s="60"/>
      <c r="B16" s="71">
        <v>5.0999999999999996</v>
      </c>
      <c r="C16" s="62">
        <f t="shared" si="0"/>
        <v>2.3999999999999995</v>
      </c>
      <c r="D16" s="63"/>
      <c r="E16" s="72" t="s">
        <v>29</v>
      </c>
      <c r="F16" s="61" t="s">
        <v>36</v>
      </c>
      <c r="G16" s="65"/>
      <c r="H16" s="66">
        <f t="shared" si="1"/>
        <v>95.8</v>
      </c>
      <c r="I16" s="67">
        <f t="shared" si="2"/>
        <v>0.53863636363636358</v>
      </c>
      <c r="J16" s="68">
        <f t="shared" si="4"/>
        <v>3.8636363636363635E-2</v>
      </c>
      <c r="K16" s="69">
        <f t="shared" si="3"/>
        <v>1.8181818181818177E-2</v>
      </c>
      <c r="L16" s="70"/>
      <c r="M16" s="59"/>
    </row>
    <row r="17" spans="1:13" ht="17.100000000000001" customHeight="1" x14ac:dyDescent="0.15">
      <c r="A17" s="73"/>
      <c r="B17" s="61">
        <v>6.8</v>
      </c>
      <c r="C17" s="62">
        <f t="shared" si="0"/>
        <v>1.7000000000000002</v>
      </c>
      <c r="D17" s="74"/>
      <c r="E17" s="72" t="s">
        <v>29</v>
      </c>
      <c r="F17" s="61" t="s">
        <v>37</v>
      </c>
      <c r="G17" s="61"/>
      <c r="H17" s="66">
        <f t="shared" si="1"/>
        <v>94.1</v>
      </c>
      <c r="I17" s="67">
        <f t="shared" si="2"/>
        <v>0.55151515151515151</v>
      </c>
      <c r="J17" s="68">
        <f t="shared" si="4"/>
        <v>5.1515151515151514E-2</v>
      </c>
      <c r="K17" s="69">
        <f t="shared" si="3"/>
        <v>1.287878787878788E-2</v>
      </c>
      <c r="L17" s="61"/>
      <c r="M17" s="59"/>
    </row>
    <row r="18" spans="1:13" ht="17.100000000000001" customHeight="1" x14ac:dyDescent="0.15">
      <c r="A18" s="73"/>
      <c r="B18" s="61">
        <v>7.7</v>
      </c>
      <c r="C18" s="62">
        <f t="shared" si="0"/>
        <v>0.90000000000000036</v>
      </c>
      <c r="D18" s="74"/>
      <c r="E18" s="72"/>
      <c r="F18" s="61" t="s">
        <v>38</v>
      </c>
      <c r="G18" s="61"/>
      <c r="H18" s="66">
        <f t="shared" si="1"/>
        <v>93.199999999999989</v>
      </c>
      <c r="I18" s="67">
        <f t="shared" si="2"/>
        <v>0.55833333333333335</v>
      </c>
      <c r="J18" s="68">
        <f t="shared" si="4"/>
        <v>5.8333333333333334E-2</v>
      </c>
      <c r="K18" s="69">
        <f t="shared" si="3"/>
        <v>6.8181818181818205E-3</v>
      </c>
      <c r="L18" s="61"/>
      <c r="M18" s="59"/>
    </row>
    <row r="19" spans="1:13" ht="17.100000000000001" customHeight="1" x14ac:dyDescent="0.15">
      <c r="A19" s="73"/>
      <c r="B19" s="71">
        <v>9.1999999999999993</v>
      </c>
      <c r="C19" s="62">
        <f t="shared" si="0"/>
        <v>1.4999999999999991</v>
      </c>
      <c r="D19" s="75"/>
      <c r="E19" s="72" t="s">
        <v>29</v>
      </c>
      <c r="F19" s="61" t="s">
        <v>39</v>
      </c>
      <c r="G19" s="47"/>
      <c r="H19" s="66">
        <f t="shared" si="1"/>
        <v>91.699999999999989</v>
      </c>
      <c r="I19" s="67">
        <f t="shared" si="2"/>
        <v>0.5696969696969697</v>
      </c>
      <c r="J19" s="68">
        <f t="shared" si="4"/>
        <v>6.9696969696969688E-2</v>
      </c>
      <c r="K19" s="69">
        <f t="shared" si="3"/>
        <v>1.1363636363636357E-2</v>
      </c>
      <c r="L19" s="61" t="s">
        <v>40</v>
      </c>
      <c r="M19" s="59"/>
    </row>
    <row r="20" spans="1:13" ht="17.100000000000001" customHeight="1" x14ac:dyDescent="0.15">
      <c r="A20" s="73"/>
      <c r="B20" s="71">
        <v>9.6999999999999993</v>
      </c>
      <c r="C20" s="62">
        <f t="shared" si="0"/>
        <v>0.5</v>
      </c>
      <c r="D20" s="75"/>
      <c r="E20" s="72" t="s">
        <v>29</v>
      </c>
      <c r="F20" s="61" t="s">
        <v>41</v>
      </c>
      <c r="G20" s="47"/>
      <c r="H20" s="66">
        <f t="shared" si="1"/>
        <v>91.199999999999989</v>
      </c>
      <c r="I20" s="67">
        <f t="shared" si="2"/>
        <v>0.57348484848484849</v>
      </c>
      <c r="J20" s="68">
        <f t="shared" si="4"/>
        <v>7.3484848484848472E-2</v>
      </c>
      <c r="K20" s="69">
        <f t="shared" si="3"/>
        <v>3.787878787878788E-3</v>
      </c>
      <c r="L20" s="76" t="s">
        <v>42</v>
      </c>
      <c r="M20" s="59"/>
    </row>
    <row r="21" spans="1:13" ht="17.100000000000001" customHeight="1" x14ac:dyDescent="0.15">
      <c r="A21" s="73"/>
      <c r="B21" s="71">
        <v>11.7</v>
      </c>
      <c r="C21" s="62">
        <f t="shared" si="0"/>
        <v>2</v>
      </c>
      <c r="D21" s="75"/>
      <c r="E21" s="72" t="s">
        <v>29</v>
      </c>
      <c r="F21" s="61" t="s">
        <v>43</v>
      </c>
      <c r="G21" s="47"/>
      <c r="H21" s="66">
        <f t="shared" si="1"/>
        <v>89.199999999999989</v>
      </c>
      <c r="I21" s="67">
        <f t="shared" si="2"/>
        <v>0.58863636363636362</v>
      </c>
      <c r="J21" s="68">
        <f t="shared" si="4"/>
        <v>8.8636363636363624E-2</v>
      </c>
      <c r="K21" s="69">
        <f t="shared" si="3"/>
        <v>1.5151515151515152E-2</v>
      </c>
      <c r="L21" s="70"/>
      <c r="M21" s="59"/>
    </row>
    <row r="22" spans="1:13" ht="17.100000000000001" customHeight="1" x14ac:dyDescent="0.15">
      <c r="A22" s="77" t="s">
        <v>44</v>
      </c>
      <c r="B22" s="78">
        <v>15.5</v>
      </c>
      <c r="C22" s="79">
        <f t="shared" si="0"/>
        <v>3.8000000000000007</v>
      </c>
      <c r="D22" s="80"/>
      <c r="E22" s="81" t="s">
        <v>29</v>
      </c>
      <c r="F22" s="82" t="s">
        <v>45</v>
      </c>
      <c r="G22" s="82" t="s">
        <v>46</v>
      </c>
      <c r="H22" s="83">
        <f t="shared" si="1"/>
        <v>85.399999999999991</v>
      </c>
      <c r="I22" s="84">
        <f t="shared" si="2"/>
        <v>0.61742424242424243</v>
      </c>
      <c r="J22" s="85">
        <f t="shared" si="4"/>
        <v>0.11742424242424242</v>
      </c>
      <c r="K22" s="86">
        <f t="shared" si="3"/>
        <v>2.8787878787878793E-2</v>
      </c>
      <c r="L22" s="87" t="s">
        <v>47</v>
      </c>
      <c r="M22" s="88"/>
    </row>
    <row r="23" spans="1:13" ht="17.100000000000001" customHeight="1" x14ac:dyDescent="0.15">
      <c r="A23" s="88"/>
      <c r="B23" s="71">
        <v>18.8</v>
      </c>
      <c r="C23" s="62">
        <f t="shared" si="0"/>
        <v>3.3000000000000007</v>
      </c>
      <c r="D23" s="75"/>
      <c r="E23" s="72" t="s">
        <v>29</v>
      </c>
      <c r="F23" s="61" t="s">
        <v>48</v>
      </c>
      <c r="G23" s="61" t="s">
        <v>46</v>
      </c>
      <c r="H23" s="66">
        <f t="shared" si="1"/>
        <v>82.1</v>
      </c>
      <c r="I23" s="67">
        <f t="shared" si="2"/>
        <v>0.64242424242424245</v>
      </c>
      <c r="J23" s="68">
        <f t="shared" si="4"/>
        <v>0.14242424242424243</v>
      </c>
      <c r="K23" s="69">
        <f t="shared" si="3"/>
        <v>2.5000000000000005E-2</v>
      </c>
      <c r="L23" s="61" t="s">
        <v>49</v>
      </c>
      <c r="M23" s="88"/>
    </row>
    <row r="24" spans="1:13" ht="17.100000000000001" customHeight="1" x14ac:dyDescent="0.15">
      <c r="A24" s="88"/>
      <c r="B24" s="71">
        <v>19.5</v>
      </c>
      <c r="C24" s="62">
        <f t="shared" si="0"/>
        <v>0.69999999999999929</v>
      </c>
      <c r="D24" s="75"/>
      <c r="E24" s="72"/>
      <c r="F24" s="61" t="s">
        <v>50</v>
      </c>
      <c r="G24" s="61" t="s">
        <v>46</v>
      </c>
      <c r="H24" s="66">
        <f t="shared" si="1"/>
        <v>81.399999999999991</v>
      </c>
      <c r="I24" s="67">
        <f t="shared" si="2"/>
        <v>0.64772727272727271</v>
      </c>
      <c r="J24" s="68">
        <f t="shared" si="4"/>
        <v>0.14772727272727273</v>
      </c>
      <c r="K24" s="69">
        <f t="shared" si="3"/>
        <v>5.3030303030302973E-3</v>
      </c>
      <c r="L24" s="61" t="s">
        <v>51</v>
      </c>
      <c r="M24" s="88"/>
    </row>
    <row r="25" spans="1:13" ht="17.100000000000001" customHeight="1" x14ac:dyDescent="0.15">
      <c r="A25" s="47" t="s">
        <v>52</v>
      </c>
      <c r="B25" s="71">
        <v>21</v>
      </c>
      <c r="C25" s="62">
        <f t="shared" si="0"/>
        <v>1.5</v>
      </c>
      <c r="D25" s="89"/>
      <c r="E25" s="72"/>
      <c r="F25" s="61" t="s">
        <v>53</v>
      </c>
      <c r="G25" s="90"/>
      <c r="H25" s="66">
        <f t="shared" si="1"/>
        <v>79.899999999999991</v>
      </c>
      <c r="I25" s="67">
        <f t="shared" si="2"/>
        <v>0.65909090909090906</v>
      </c>
      <c r="J25" s="68">
        <f t="shared" si="4"/>
        <v>0.15909090909090909</v>
      </c>
      <c r="K25" s="69">
        <f t="shared" si="3"/>
        <v>1.1363636363636364E-2</v>
      </c>
      <c r="M25" s="88"/>
    </row>
    <row r="26" spans="1:13" ht="17.100000000000001" customHeight="1" x14ac:dyDescent="0.15">
      <c r="A26" s="91" t="s">
        <v>54</v>
      </c>
      <c r="B26" s="71">
        <v>22.1</v>
      </c>
      <c r="C26" s="62">
        <f t="shared" si="0"/>
        <v>1.1000000000000014</v>
      </c>
      <c r="D26" s="89"/>
      <c r="E26" s="92" t="s">
        <v>29</v>
      </c>
      <c r="F26" s="61" t="s">
        <v>55</v>
      </c>
      <c r="G26" s="61" t="s">
        <v>46</v>
      </c>
      <c r="H26" s="66">
        <f t="shared" si="1"/>
        <v>78.799999999999983</v>
      </c>
      <c r="I26" s="67">
        <f t="shared" si="2"/>
        <v>0.66742424242424236</v>
      </c>
      <c r="J26" s="68">
        <f t="shared" si="4"/>
        <v>0.16742424242424242</v>
      </c>
      <c r="K26" s="69">
        <f t="shared" si="3"/>
        <v>8.3333333333333436E-3</v>
      </c>
      <c r="L26" s="61" t="s">
        <v>56</v>
      </c>
    </row>
    <row r="27" spans="1:13" ht="17.100000000000001" customHeight="1" x14ac:dyDescent="0.15">
      <c r="A27" s="88"/>
      <c r="B27" s="71">
        <v>24.1</v>
      </c>
      <c r="C27" s="62">
        <f t="shared" si="0"/>
        <v>2</v>
      </c>
      <c r="D27" s="74"/>
      <c r="E27" s="72" t="s">
        <v>29</v>
      </c>
      <c r="F27" s="61" t="s">
        <v>57</v>
      </c>
      <c r="G27" s="61" t="s">
        <v>46</v>
      </c>
      <c r="H27" s="66">
        <f t="shared" si="1"/>
        <v>76.799999999999983</v>
      </c>
      <c r="I27" s="67">
        <f t="shared" si="2"/>
        <v>0.6825757575757575</v>
      </c>
      <c r="J27" s="68">
        <f t="shared" si="4"/>
        <v>0.18257575757575756</v>
      </c>
      <c r="K27" s="69">
        <f t="shared" si="3"/>
        <v>1.5151515151515152E-2</v>
      </c>
      <c r="L27" s="93"/>
      <c r="M27" s="60"/>
    </row>
    <row r="28" spans="1:13" ht="17.100000000000001" customHeight="1" x14ac:dyDescent="0.15">
      <c r="A28" s="88"/>
      <c r="B28" s="71">
        <v>26.1</v>
      </c>
      <c r="C28" s="62">
        <f t="shared" si="0"/>
        <v>2</v>
      </c>
      <c r="D28" s="89"/>
      <c r="E28" s="72" t="s">
        <v>29</v>
      </c>
      <c r="F28" s="61" t="s">
        <v>58</v>
      </c>
      <c r="G28" s="61" t="s">
        <v>46</v>
      </c>
      <c r="H28" s="66">
        <f t="shared" si="1"/>
        <v>74.799999999999983</v>
      </c>
      <c r="I28" s="67">
        <f t="shared" si="2"/>
        <v>0.69772727272727264</v>
      </c>
      <c r="J28" s="68">
        <f t="shared" si="4"/>
        <v>0.1977272727272727</v>
      </c>
      <c r="K28" s="69">
        <f t="shared" si="3"/>
        <v>1.5151515151515152E-2</v>
      </c>
      <c r="L28" s="61" t="s">
        <v>59</v>
      </c>
      <c r="M28" s="60"/>
    </row>
    <row r="29" spans="1:13" ht="17.100000000000001" customHeight="1" x14ac:dyDescent="0.15">
      <c r="A29" s="88"/>
      <c r="B29" s="71">
        <v>26.8</v>
      </c>
      <c r="C29" s="62">
        <f t="shared" si="0"/>
        <v>0.69999999999999929</v>
      </c>
      <c r="D29" s="74"/>
      <c r="E29" s="72"/>
      <c r="F29" s="61" t="s">
        <v>60</v>
      </c>
      <c r="G29" s="61" t="s">
        <v>46</v>
      </c>
      <c r="H29" s="66">
        <f t="shared" si="1"/>
        <v>74.09999999999998</v>
      </c>
      <c r="I29" s="67">
        <f t="shared" si="2"/>
        <v>0.70303030303030289</v>
      </c>
      <c r="J29" s="68">
        <f t="shared" si="4"/>
        <v>0.20303030303030301</v>
      </c>
      <c r="K29" s="69">
        <f t="shared" si="3"/>
        <v>5.3030303030302973E-3</v>
      </c>
      <c r="L29" s="61" t="s">
        <v>61</v>
      </c>
      <c r="M29" s="88"/>
    </row>
    <row r="30" spans="1:13" ht="17.100000000000001" customHeight="1" x14ac:dyDescent="0.15">
      <c r="A30" s="88"/>
      <c r="B30" s="71">
        <v>29.1</v>
      </c>
      <c r="C30" s="62">
        <f t="shared" si="0"/>
        <v>2.3000000000000007</v>
      </c>
      <c r="D30" s="74"/>
      <c r="E30" s="72" t="s">
        <v>29</v>
      </c>
      <c r="F30" s="61" t="s">
        <v>62</v>
      </c>
      <c r="G30" s="61" t="s">
        <v>46</v>
      </c>
      <c r="H30" s="66">
        <f t="shared" si="1"/>
        <v>71.799999999999983</v>
      </c>
      <c r="I30" s="67">
        <f t="shared" si="2"/>
        <v>0.72045454545454535</v>
      </c>
      <c r="J30" s="68">
        <f t="shared" si="4"/>
        <v>0.22045454545454543</v>
      </c>
      <c r="K30" s="69">
        <f t="shared" si="3"/>
        <v>1.7424242424242429E-2</v>
      </c>
      <c r="L30" s="61"/>
    </row>
    <row r="31" spans="1:13" ht="17.100000000000001" customHeight="1" x14ac:dyDescent="0.15">
      <c r="A31" s="88"/>
      <c r="B31" s="71">
        <v>31.6</v>
      </c>
      <c r="C31" s="62">
        <f t="shared" si="0"/>
        <v>2.5</v>
      </c>
      <c r="D31" s="74"/>
      <c r="E31" s="72" t="s">
        <v>29</v>
      </c>
      <c r="F31" s="61" t="s">
        <v>63</v>
      </c>
      <c r="G31" s="61" t="s">
        <v>46</v>
      </c>
      <c r="H31" s="66">
        <f t="shared" si="1"/>
        <v>69.299999999999983</v>
      </c>
      <c r="I31" s="67">
        <f t="shared" si="2"/>
        <v>0.73939393939393927</v>
      </c>
      <c r="J31" s="68">
        <f t="shared" si="4"/>
        <v>0.23939393939393938</v>
      </c>
      <c r="K31" s="69">
        <f t="shared" si="3"/>
        <v>1.893939393939394E-2</v>
      </c>
      <c r="L31" s="61"/>
    </row>
    <row r="32" spans="1:13" ht="17.100000000000001" customHeight="1" x14ac:dyDescent="0.15">
      <c r="A32" s="88"/>
      <c r="B32" s="71">
        <v>33</v>
      </c>
      <c r="C32" s="62">
        <f t="shared" si="0"/>
        <v>1.3999999999999986</v>
      </c>
      <c r="D32" s="47"/>
      <c r="E32" s="72" t="s">
        <v>29</v>
      </c>
      <c r="F32" s="61" t="s">
        <v>64</v>
      </c>
      <c r="G32" s="61" t="s">
        <v>46</v>
      </c>
      <c r="H32" s="66">
        <f t="shared" si="1"/>
        <v>67.899999999999977</v>
      </c>
      <c r="I32" s="67">
        <f t="shared" si="2"/>
        <v>0.74999999999999989</v>
      </c>
      <c r="J32" s="68">
        <f t="shared" si="4"/>
        <v>0.24999999999999997</v>
      </c>
      <c r="K32" s="69">
        <f t="shared" si="3"/>
        <v>1.0606060606060595E-2</v>
      </c>
      <c r="L32" s="61"/>
      <c r="M32" s="88"/>
    </row>
    <row r="33" spans="1:13" ht="17.100000000000001" customHeight="1" x14ac:dyDescent="0.15">
      <c r="A33" s="88"/>
      <c r="B33" s="71">
        <v>33.9</v>
      </c>
      <c r="C33" s="62">
        <f t="shared" si="0"/>
        <v>0.89999999999999858</v>
      </c>
      <c r="D33" s="75"/>
      <c r="E33" s="72"/>
      <c r="F33" s="61" t="s">
        <v>65</v>
      </c>
      <c r="G33" s="61" t="s">
        <v>46</v>
      </c>
      <c r="H33" s="66">
        <f t="shared" si="1"/>
        <v>66.999999999999972</v>
      </c>
      <c r="I33" s="67">
        <f t="shared" si="2"/>
        <v>0.75681818181818172</v>
      </c>
      <c r="J33" s="68">
        <f t="shared" si="4"/>
        <v>0.25681818181818178</v>
      </c>
      <c r="K33" s="69">
        <f t="shared" si="3"/>
        <v>6.8181818181818074E-3</v>
      </c>
      <c r="L33" s="94" t="s">
        <v>66</v>
      </c>
      <c r="M33" s="88"/>
    </row>
    <row r="34" spans="1:13" ht="17.100000000000001" customHeight="1" x14ac:dyDescent="0.15">
      <c r="A34" s="88"/>
      <c r="B34" s="71">
        <v>35.200000000000003</v>
      </c>
      <c r="C34" s="62">
        <f t="shared" si="0"/>
        <v>1.3000000000000043</v>
      </c>
      <c r="D34" s="95"/>
      <c r="E34" s="72"/>
      <c r="F34" s="61" t="s">
        <v>67</v>
      </c>
      <c r="G34" s="61" t="s">
        <v>46</v>
      </c>
      <c r="H34" s="96">
        <f t="shared" si="1"/>
        <v>65.69999999999996</v>
      </c>
      <c r="I34" s="97">
        <f t="shared" si="2"/>
        <v>0.76666666666666661</v>
      </c>
      <c r="J34" s="98">
        <f t="shared" si="4"/>
        <v>0.26666666666666666</v>
      </c>
      <c r="K34" s="99">
        <f t="shared" si="3"/>
        <v>9.8484848484848807E-3</v>
      </c>
      <c r="L34" s="100" t="s">
        <v>68</v>
      </c>
      <c r="M34" s="88"/>
    </row>
    <row r="35" spans="1:13" ht="17.100000000000001" customHeight="1" x14ac:dyDescent="0.15">
      <c r="A35" s="101" t="s">
        <v>69</v>
      </c>
      <c r="B35" s="102">
        <v>36</v>
      </c>
      <c r="C35" s="103">
        <f t="shared" si="0"/>
        <v>0.79999999999999716</v>
      </c>
      <c r="D35" s="104">
        <v>0.9375</v>
      </c>
      <c r="E35" s="105" t="s">
        <v>29</v>
      </c>
      <c r="F35" s="106" t="s">
        <v>70</v>
      </c>
      <c r="G35" s="107" t="s">
        <v>46</v>
      </c>
      <c r="H35" s="108">
        <f t="shared" si="1"/>
        <v>64.899999999999963</v>
      </c>
      <c r="I35" s="109">
        <f>+I34+K35+TIME(0,I7,0)</f>
        <v>0.77916666666666656</v>
      </c>
      <c r="J35" s="110">
        <f>+J34+K35+TIME(0,I7,0)</f>
        <v>0.27916666666666662</v>
      </c>
      <c r="K35" s="57">
        <f t="shared" ref="K35:K50" si="5">+C35/(G$8*24)</f>
        <v>5.5555555555555358E-3</v>
      </c>
      <c r="L35" s="53" t="s">
        <v>71</v>
      </c>
      <c r="M35" s="88"/>
    </row>
    <row r="36" spans="1:13" ht="17.100000000000001" customHeight="1" x14ac:dyDescent="0.15">
      <c r="A36" s="88"/>
      <c r="B36" s="71">
        <v>36.6</v>
      </c>
      <c r="C36" s="62">
        <f t="shared" si="0"/>
        <v>0.60000000000000142</v>
      </c>
      <c r="D36" s="111"/>
      <c r="E36" s="72"/>
      <c r="F36" s="61" t="s">
        <v>72</v>
      </c>
      <c r="G36" s="61" t="s">
        <v>46</v>
      </c>
      <c r="H36" s="66">
        <f t="shared" si="1"/>
        <v>64.299999999999955</v>
      </c>
      <c r="I36" s="67">
        <f t="shared" ref="I36:I50" si="6">+I35+K36</f>
        <v>0.78333333333333321</v>
      </c>
      <c r="J36" s="68">
        <f t="shared" ref="J36:J50" si="7">+J35+K36</f>
        <v>0.28333333333333327</v>
      </c>
      <c r="K36" s="69">
        <f t="shared" si="5"/>
        <v>4.1666666666666761E-3</v>
      </c>
      <c r="L36" s="94" t="s">
        <v>73</v>
      </c>
      <c r="M36" s="88"/>
    </row>
    <row r="37" spans="1:13" ht="17.100000000000001" customHeight="1" x14ac:dyDescent="0.15">
      <c r="A37" s="88"/>
      <c r="B37" s="71">
        <v>37.6</v>
      </c>
      <c r="C37" s="62">
        <f t="shared" si="0"/>
        <v>1</v>
      </c>
      <c r="D37" s="75"/>
      <c r="E37" s="72"/>
      <c r="F37" s="61" t="s">
        <v>74</v>
      </c>
      <c r="G37" s="61" t="s">
        <v>46</v>
      </c>
      <c r="H37" s="66">
        <f t="shared" si="1"/>
        <v>63.299999999999955</v>
      </c>
      <c r="I37" s="67">
        <f t="shared" si="6"/>
        <v>0.79027777777777763</v>
      </c>
      <c r="J37" s="68">
        <f t="shared" si="7"/>
        <v>0.29027777777777769</v>
      </c>
      <c r="K37" s="69">
        <f t="shared" si="5"/>
        <v>6.9444444444444441E-3</v>
      </c>
      <c r="L37" s="61" t="s">
        <v>75</v>
      </c>
      <c r="M37" s="88"/>
    </row>
    <row r="38" spans="1:13" ht="17.100000000000001" customHeight="1" x14ac:dyDescent="0.15">
      <c r="A38" s="88"/>
      <c r="B38" s="71">
        <v>39.1</v>
      </c>
      <c r="C38" s="62">
        <f t="shared" si="0"/>
        <v>1.5</v>
      </c>
      <c r="D38" s="112"/>
      <c r="E38" s="72" t="s">
        <v>29</v>
      </c>
      <c r="F38" s="61" t="s">
        <v>76</v>
      </c>
      <c r="G38" s="61" t="s">
        <v>46</v>
      </c>
      <c r="H38" s="66">
        <f t="shared" si="1"/>
        <v>61.799999999999955</v>
      </c>
      <c r="I38" s="67">
        <f t="shared" si="6"/>
        <v>0.80069444444444426</v>
      </c>
      <c r="J38" s="68">
        <f t="shared" si="7"/>
        <v>0.30069444444444438</v>
      </c>
      <c r="K38" s="69">
        <f t="shared" si="5"/>
        <v>1.0416666666666666E-2</v>
      </c>
      <c r="L38" s="61"/>
      <c r="M38" s="88"/>
    </row>
    <row r="39" spans="1:13" ht="17.100000000000001" customHeight="1" x14ac:dyDescent="0.15">
      <c r="A39" s="113"/>
      <c r="B39" s="114">
        <v>40.700000000000003</v>
      </c>
      <c r="C39" s="62">
        <f t="shared" si="0"/>
        <v>1.6000000000000014</v>
      </c>
      <c r="D39" s="115" t="s">
        <v>77</v>
      </c>
      <c r="E39" s="116" t="s">
        <v>29</v>
      </c>
      <c r="F39" s="75" t="s">
        <v>78</v>
      </c>
      <c r="G39" s="94" t="s">
        <v>46</v>
      </c>
      <c r="H39" s="66">
        <f t="shared" si="1"/>
        <v>60.199999999999953</v>
      </c>
      <c r="I39" s="67">
        <f t="shared" si="6"/>
        <v>0.81180555555555534</v>
      </c>
      <c r="J39" s="68">
        <f t="shared" si="7"/>
        <v>0.3118055555555555</v>
      </c>
      <c r="K39" s="69">
        <f t="shared" si="5"/>
        <v>1.111111111111112E-2</v>
      </c>
      <c r="L39" s="117" t="s">
        <v>79</v>
      </c>
      <c r="M39" s="88"/>
    </row>
    <row r="40" spans="1:13" ht="17.100000000000001" customHeight="1" x14ac:dyDescent="0.4">
      <c r="A40" s="47" t="s">
        <v>52</v>
      </c>
      <c r="B40" s="71">
        <v>41.6</v>
      </c>
      <c r="C40" s="62">
        <f t="shared" si="0"/>
        <v>0.89999999999999858</v>
      </c>
      <c r="D40" s="118"/>
      <c r="E40" s="72"/>
      <c r="F40" s="61" t="s">
        <v>80</v>
      </c>
      <c r="G40" s="61" t="s">
        <v>46</v>
      </c>
      <c r="H40" s="66">
        <f t="shared" si="1"/>
        <v>59.299999999999955</v>
      </c>
      <c r="I40" s="67">
        <f t="shared" si="6"/>
        <v>0.81805555555555531</v>
      </c>
      <c r="J40" s="68">
        <f t="shared" si="7"/>
        <v>0.31805555555555548</v>
      </c>
      <c r="K40" s="69">
        <f t="shared" si="5"/>
        <v>6.2499999999999899E-3</v>
      </c>
      <c r="L40" s="61"/>
      <c r="M40" s="117"/>
    </row>
    <row r="41" spans="1:13" ht="17.100000000000001" customHeight="1" x14ac:dyDescent="0.15">
      <c r="A41" s="88"/>
      <c r="B41" s="71">
        <v>43.1</v>
      </c>
      <c r="C41" s="62">
        <f t="shared" si="0"/>
        <v>1.5</v>
      </c>
      <c r="D41" s="74"/>
      <c r="E41" s="72" t="s">
        <v>29</v>
      </c>
      <c r="F41" s="61" t="s">
        <v>81</v>
      </c>
      <c r="G41" s="61" t="s">
        <v>46</v>
      </c>
      <c r="H41" s="66">
        <f t="shared" si="1"/>
        <v>57.799999999999955</v>
      </c>
      <c r="I41" s="67">
        <f t="shared" si="6"/>
        <v>0.82847222222222194</v>
      </c>
      <c r="J41" s="68">
        <f t="shared" si="7"/>
        <v>0.32847222222222217</v>
      </c>
      <c r="K41" s="69">
        <f t="shared" si="5"/>
        <v>1.0416666666666666E-2</v>
      </c>
      <c r="L41" s="61" t="s">
        <v>82</v>
      </c>
      <c r="M41" s="88"/>
    </row>
    <row r="42" spans="1:13" ht="17.100000000000001" customHeight="1" x14ac:dyDescent="0.15">
      <c r="A42" s="88"/>
      <c r="B42" s="119">
        <v>46</v>
      </c>
      <c r="C42" s="62">
        <f t="shared" si="0"/>
        <v>2.8999999999999986</v>
      </c>
      <c r="D42" s="115" t="s">
        <v>83</v>
      </c>
      <c r="E42" s="120" t="s">
        <v>29</v>
      </c>
      <c r="F42" s="75" t="s">
        <v>84</v>
      </c>
      <c r="G42" s="61" t="s">
        <v>46</v>
      </c>
      <c r="H42" s="66">
        <f t="shared" si="1"/>
        <v>54.899999999999956</v>
      </c>
      <c r="I42" s="67">
        <f t="shared" si="6"/>
        <v>0.84861111111111087</v>
      </c>
      <c r="J42" s="68">
        <f t="shared" si="7"/>
        <v>0.34861111111111104</v>
      </c>
      <c r="K42" s="69">
        <f t="shared" si="5"/>
        <v>2.013888888888888E-2</v>
      </c>
      <c r="L42" s="61" t="s">
        <v>85</v>
      </c>
      <c r="M42" s="88"/>
    </row>
    <row r="43" spans="1:13" ht="17.100000000000001" customHeight="1" x14ac:dyDescent="0.15">
      <c r="A43" s="88"/>
      <c r="B43" s="121">
        <v>48.6</v>
      </c>
      <c r="C43" s="62">
        <f t="shared" si="0"/>
        <v>2.6000000000000014</v>
      </c>
      <c r="D43" s="122"/>
      <c r="E43" s="123"/>
      <c r="F43" s="61" t="s">
        <v>86</v>
      </c>
      <c r="G43" s="61" t="s">
        <v>46</v>
      </c>
      <c r="H43" s="66">
        <f t="shared" si="1"/>
        <v>52.299999999999955</v>
      </c>
      <c r="I43" s="67">
        <f t="shared" si="6"/>
        <v>0.86666666666666647</v>
      </c>
      <c r="J43" s="68">
        <f t="shared" si="7"/>
        <v>0.36666666666666659</v>
      </c>
      <c r="K43" s="69">
        <f t="shared" si="5"/>
        <v>1.8055555555555564E-2</v>
      </c>
      <c r="L43" s="61" t="s">
        <v>87</v>
      </c>
    </row>
    <row r="44" spans="1:13" ht="17.100000000000001" customHeight="1" x14ac:dyDescent="0.4">
      <c r="A44" s="91" t="s">
        <v>88</v>
      </c>
      <c r="B44" s="119">
        <v>50</v>
      </c>
      <c r="C44" s="62">
        <f t="shared" si="0"/>
        <v>1.3999999999999986</v>
      </c>
      <c r="D44" s="74" t="s">
        <v>89</v>
      </c>
      <c r="E44" s="124" t="s">
        <v>29</v>
      </c>
      <c r="F44" s="75" t="s">
        <v>90</v>
      </c>
      <c r="G44" s="94" t="s">
        <v>46</v>
      </c>
      <c r="H44" s="66">
        <f t="shared" si="1"/>
        <v>50.899999999999956</v>
      </c>
      <c r="I44" s="67">
        <f t="shared" si="6"/>
        <v>0.87638888888888866</v>
      </c>
      <c r="J44" s="68">
        <f t="shared" si="7"/>
        <v>0.37638888888888877</v>
      </c>
      <c r="K44" s="69">
        <f t="shared" si="5"/>
        <v>9.722222222222212E-3</v>
      </c>
      <c r="L44" s="94" t="s">
        <v>91</v>
      </c>
      <c r="M44" s="61"/>
    </row>
    <row r="45" spans="1:13" ht="17.100000000000001" customHeight="1" x14ac:dyDescent="0.15">
      <c r="A45" s="88"/>
      <c r="B45" s="121">
        <v>51.1</v>
      </c>
      <c r="C45" s="62">
        <f t="shared" si="0"/>
        <v>1.1000000000000014</v>
      </c>
      <c r="D45" s="74"/>
      <c r="E45" s="123" t="s">
        <v>29</v>
      </c>
      <c r="F45" s="61" t="s">
        <v>92</v>
      </c>
      <c r="G45" s="61" t="s">
        <v>46</v>
      </c>
      <c r="H45" s="66">
        <f t="shared" si="1"/>
        <v>49.799999999999955</v>
      </c>
      <c r="I45" s="67">
        <f t="shared" si="6"/>
        <v>0.88402777777777752</v>
      </c>
      <c r="J45" s="68">
        <f t="shared" si="7"/>
        <v>0.38402777777777769</v>
      </c>
      <c r="K45" s="69">
        <f t="shared" si="5"/>
        <v>7.638888888888899E-3</v>
      </c>
      <c r="L45" s="61" t="s">
        <v>93</v>
      </c>
      <c r="M45" s="125"/>
    </row>
    <row r="46" spans="1:13" ht="17.100000000000001" customHeight="1" x14ac:dyDescent="0.15">
      <c r="A46" s="88"/>
      <c r="B46" s="121">
        <v>52.8</v>
      </c>
      <c r="C46" s="62">
        <f t="shared" ref="C46:C77" si="8">B46-B45</f>
        <v>1.6999999999999957</v>
      </c>
      <c r="D46" s="74"/>
      <c r="E46" s="72" t="s">
        <v>29</v>
      </c>
      <c r="F46" s="61" t="s">
        <v>94</v>
      </c>
      <c r="G46" s="61" t="s">
        <v>46</v>
      </c>
      <c r="H46" s="66">
        <f t="shared" si="1"/>
        <v>48.099999999999959</v>
      </c>
      <c r="I46" s="67">
        <f t="shared" si="6"/>
        <v>0.89583333333333304</v>
      </c>
      <c r="J46" s="68">
        <f t="shared" si="7"/>
        <v>0.3958333333333332</v>
      </c>
      <c r="K46" s="69">
        <f t="shared" si="5"/>
        <v>1.1805555555555526E-2</v>
      </c>
      <c r="L46" s="61"/>
      <c r="M46" s="125"/>
    </row>
    <row r="47" spans="1:13" ht="17.100000000000001" customHeight="1" x14ac:dyDescent="0.15">
      <c r="A47" s="126"/>
      <c r="B47" s="71">
        <v>53.7</v>
      </c>
      <c r="C47" s="62">
        <f t="shared" si="8"/>
        <v>0.90000000000000568</v>
      </c>
      <c r="D47" s="74"/>
      <c r="E47" s="72"/>
      <c r="F47" s="61" t="s">
        <v>95</v>
      </c>
      <c r="G47" s="61" t="s">
        <v>46</v>
      </c>
      <c r="H47" s="66">
        <f t="shared" si="1"/>
        <v>47.199999999999953</v>
      </c>
      <c r="I47" s="67">
        <f t="shared" si="6"/>
        <v>0.90208333333333313</v>
      </c>
      <c r="J47" s="68">
        <f t="shared" si="7"/>
        <v>0.40208333333333324</v>
      </c>
      <c r="K47" s="69">
        <f t="shared" si="5"/>
        <v>6.2500000000000394E-3</v>
      </c>
      <c r="L47" s="94" t="s">
        <v>96</v>
      </c>
      <c r="M47" s="88"/>
    </row>
    <row r="48" spans="1:13" ht="17.100000000000001" customHeight="1" x14ac:dyDescent="0.15">
      <c r="A48" s="88"/>
      <c r="B48" s="127">
        <v>56.5</v>
      </c>
      <c r="C48" s="62">
        <f t="shared" si="8"/>
        <v>2.7999999999999972</v>
      </c>
      <c r="D48" s="115" t="s">
        <v>97</v>
      </c>
      <c r="E48" s="116" t="s">
        <v>29</v>
      </c>
      <c r="F48" s="75" t="s">
        <v>98</v>
      </c>
      <c r="G48" s="61" t="s">
        <v>46</v>
      </c>
      <c r="H48" s="66">
        <f t="shared" si="1"/>
        <v>44.399999999999956</v>
      </c>
      <c r="I48" s="67">
        <f t="shared" si="6"/>
        <v>0.9215277777777775</v>
      </c>
      <c r="J48" s="68">
        <f t="shared" si="7"/>
        <v>0.42152777777777767</v>
      </c>
      <c r="K48" s="69">
        <f t="shared" si="5"/>
        <v>1.9444444444444424E-2</v>
      </c>
      <c r="L48" s="61" t="s">
        <v>99</v>
      </c>
      <c r="M48" s="125"/>
    </row>
    <row r="49" spans="1:13" ht="17.100000000000001" customHeight="1" x14ac:dyDescent="0.15">
      <c r="A49" s="88"/>
      <c r="B49" s="71">
        <v>58.6</v>
      </c>
      <c r="C49" s="62">
        <f t="shared" si="8"/>
        <v>2.1000000000000014</v>
      </c>
      <c r="D49" s="75"/>
      <c r="E49" s="72" t="s">
        <v>29</v>
      </c>
      <c r="F49" s="61" t="s">
        <v>100</v>
      </c>
      <c r="G49" s="61" t="s">
        <v>46</v>
      </c>
      <c r="H49" s="66">
        <f>+H48-C49+TIME(0,I8,0)</f>
        <v>42.306944444444397</v>
      </c>
      <c r="I49" s="67">
        <f t="shared" si="6"/>
        <v>0.93611111111111089</v>
      </c>
      <c r="J49" s="68">
        <f t="shared" si="7"/>
        <v>0.43611111111111101</v>
      </c>
      <c r="K49" s="69">
        <f t="shared" si="5"/>
        <v>1.4583333333333344E-2</v>
      </c>
      <c r="L49" s="61" t="s">
        <v>101</v>
      </c>
      <c r="M49" s="61"/>
    </row>
    <row r="50" spans="1:13" ht="17.100000000000001" customHeight="1" x14ac:dyDescent="0.15">
      <c r="A50" s="88"/>
      <c r="B50" s="71">
        <v>60</v>
      </c>
      <c r="C50" s="62">
        <f t="shared" si="8"/>
        <v>1.3999999999999986</v>
      </c>
      <c r="D50" s="127"/>
      <c r="E50" s="47"/>
      <c r="F50" s="61" t="s">
        <v>102</v>
      </c>
      <c r="G50" s="61" t="s">
        <v>46</v>
      </c>
      <c r="H50" s="128">
        <f t="shared" ref="H50:H70" si="9">+H49-C50</f>
        <v>40.906944444444399</v>
      </c>
      <c r="I50" s="97">
        <f t="shared" si="6"/>
        <v>0.94583333333333308</v>
      </c>
      <c r="J50" s="98">
        <f t="shared" si="7"/>
        <v>0.44583333333333319</v>
      </c>
      <c r="K50" s="99">
        <f t="shared" si="5"/>
        <v>9.722222222222212E-3</v>
      </c>
      <c r="L50" s="61" t="s">
        <v>103</v>
      </c>
    </row>
    <row r="51" spans="1:13" ht="17.100000000000001" customHeight="1" x14ac:dyDescent="0.4">
      <c r="A51" s="41" t="s">
        <v>104</v>
      </c>
      <c r="B51" s="129">
        <v>61.6</v>
      </c>
      <c r="C51" s="130">
        <f t="shared" si="8"/>
        <v>1.6000000000000014</v>
      </c>
      <c r="D51" s="104">
        <v>0.20833333333333301</v>
      </c>
      <c r="E51" s="105" t="s">
        <v>29</v>
      </c>
      <c r="F51" s="106" t="s">
        <v>105</v>
      </c>
      <c r="G51" s="107" t="s">
        <v>46</v>
      </c>
      <c r="H51" s="108">
        <f t="shared" si="9"/>
        <v>39.306944444444397</v>
      </c>
      <c r="I51" s="109">
        <f>+I50+K51+TIME(0,I8,0)</f>
        <v>0.96611111111111081</v>
      </c>
      <c r="J51" s="110">
        <f>+J50+K51+TIME(0,I8,0)</f>
        <v>0.46611111111111098</v>
      </c>
      <c r="K51" s="57">
        <f t="shared" ref="K51:K61" si="10">+C51/(G$9*24)</f>
        <v>1.3333333333333345E-2</v>
      </c>
      <c r="L51" s="107" t="s">
        <v>106</v>
      </c>
      <c r="M51" s="47"/>
    </row>
    <row r="52" spans="1:13" ht="17.100000000000001" customHeight="1" x14ac:dyDescent="0.15">
      <c r="A52" s="88"/>
      <c r="B52" s="127">
        <v>65.8</v>
      </c>
      <c r="C52" s="131">
        <f t="shared" si="8"/>
        <v>4.1999999999999957</v>
      </c>
      <c r="D52" s="115" t="s">
        <v>107</v>
      </c>
      <c r="E52" s="132"/>
      <c r="F52" s="75" t="s">
        <v>108</v>
      </c>
      <c r="G52" s="90" t="s">
        <v>109</v>
      </c>
      <c r="H52" s="66">
        <f t="shared" si="9"/>
        <v>35.106944444444402</v>
      </c>
      <c r="I52" s="67">
        <f t="shared" ref="I52:I61" si="11">+I51+K52</f>
        <v>1.0011111111111108</v>
      </c>
      <c r="J52" s="68">
        <f t="shared" ref="J52:J61" si="12">+J51+K52</f>
        <v>0.50111111111111095</v>
      </c>
      <c r="K52" s="69">
        <f t="shared" si="10"/>
        <v>3.4999999999999962E-2</v>
      </c>
      <c r="L52" s="61" t="s">
        <v>110</v>
      </c>
      <c r="M52" s="133"/>
    </row>
    <row r="53" spans="1:13" ht="17.100000000000001" customHeight="1" x14ac:dyDescent="0.15">
      <c r="A53" s="88"/>
      <c r="B53" s="71">
        <v>69.099999999999994</v>
      </c>
      <c r="C53" s="62">
        <f t="shared" si="8"/>
        <v>3.2999999999999972</v>
      </c>
      <c r="D53" s="134"/>
      <c r="E53" s="72" t="s">
        <v>29</v>
      </c>
      <c r="F53" s="61" t="s">
        <v>111</v>
      </c>
      <c r="G53" s="90" t="s">
        <v>109</v>
      </c>
      <c r="H53" s="66">
        <f t="shared" si="9"/>
        <v>31.806944444444404</v>
      </c>
      <c r="I53" s="67">
        <f t="shared" si="11"/>
        <v>1.0286111111111109</v>
      </c>
      <c r="J53" s="68">
        <f t="shared" si="12"/>
        <v>0.52861111111111092</v>
      </c>
      <c r="K53" s="69">
        <f t="shared" si="10"/>
        <v>2.7499999999999976E-2</v>
      </c>
      <c r="L53" s="61" t="s">
        <v>112</v>
      </c>
      <c r="M53" s="88"/>
    </row>
    <row r="54" spans="1:13" ht="17.100000000000001" customHeight="1" x14ac:dyDescent="0.15">
      <c r="A54" s="88"/>
      <c r="B54" s="119">
        <v>70.599999999999994</v>
      </c>
      <c r="C54" s="62">
        <f t="shared" si="8"/>
        <v>1.5</v>
      </c>
      <c r="D54" s="115" t="s">
        <v>113</v>
      </c>
      <c r="E54" s="120" t="s">
        <v>29</v>
      </c>
      <c r="F54" s="75" t="s">
        <v>114</v>
      </c>
      <c r="G54" s="61" t="s">
        <v>115</v>
      </c>
      <c r="H54" s="66">
        <f t="shared" si="9"/>
        <v>30.306944444444404</v>
      </c>
      <c r="I54" s="67">
        <f t="shared" si="11"/>
        <v>1.0411111111111109</v>
      </c>
      <c r="J54" s="68">
        <f t="shared" si="12"/>
        <v>0.54111111111111088</v>
      </c>
      <c r="K54" s="69">
        <f t="shared" si="10"/>
        <v>1.2500000000000001E-2</v>
      </c>
      <c r="L54" s="61" t="s">
        <v>116</v>
      </c>
      <c r="M54" s="88"/>
    </row>
    <row r="55" spans="1:13" ht="17.100000000000001" customHeight="1" x14ac:dyDescent="0.15">
      <c r="A55" s="88"/>
      <c r="B55" s="121">
        <v>74</v>
      </c>
      <c r="C55" s="62">
        <f t="shared" si="8"/>
        <v>3.4000000000000057</v>
      </c>
      <c r="D55" s="135"/>
      <c r="E55" s="123" t="s">
        <v>29</v>
      </c>
      <c r="F55" s="61" t="s">
        <v>117</v>
      </c>
      <c r="G55" s="61" t="s">
        <v>115</v>
      </c>
      <c r="H55" s="66">
        <f t="shared" si="9"/>
        <v>26.906944444444399</v>
      </c>
      <c r="I55" s="67">
        <f t="shared" si="11"/>
        <v>1.0694444444444442</v>
      </c>
      <c r="J55" s="68">
        <f t="shared" si="12"/>
        <v>0.56944444444444431</v>
      </c>
      <c r="K55" s="69">
        <f t="shared" si="10"/>
        <v>2.833333333333338E-2</v>
      </c>
      <c r="L55" s="61" t="s">
        <v>118</v>
      </c>
      <c r="M55" s="88"/>
    </row>
    <row r="56" spans="1:13" ht="17.100000000000001" customHeight="1" x14ac:dyDescent="0.15">
      <c r="A56" s="126"/>
      <c r="B56" s="75">
        <v>78.599999999999994</v>
      </c>
      <c r="C56" s="62">
        <f t="shared" si="8"/>
        <v>4.5999999999999943</v>
      </c>
      <c r="D56" s="74" t="s">
        <v>119</v>
      </c>
      <c r="E56" s="116" t="s">
        <v>29</v>
      </c>
      <c r="F56" s="75" t="s">
        <v>120</v>
      </c>
      <c r="G56" s="61" t="s">
        <v>46</v>
      </c>
      <c r="H56" s="66">
        <f t="shared" si="9"/>
        <v>22.306944444444404</v>
      </c>
      <c r="I56" s="67">
        <f t="shared" si="11"/>
        <v>1.1077777777777775</v>
      </c>
      <c r="J56" s="68">
        <f t="shared" si="12"/>
        <v>0.60777777777777764</v>
      </c>
      <c r="K56" s="69">
        <f t="shared" si="10"/>
        <v>3.8333333333333289E-2</v>
      </c>
      <c r="L56" s="61" t="s">
        <v>121</v>
      </c>
      <c r="M56" s="88"/>
    </row>
    <row r="57" spans="1:13" ht="17.100000000000001" customHeight="1" x14ac:dyDescent="0.15">
      <c r="A57" s="88"/>
      <c r="B57" s="136">
        <v>79.3</v>
      </c>
      <c r="C57" s="62">
        <f t="shared" si="8"/>
        <v>0.70000000000000284</v>
      </c>
      <c r="D57" s="116"/>
      <c r="E57" s="72"/>
      <c r="F57" s="61" t="s">
        <v>122</v>
      </c>
      <c r="G57" s="61"/>
      <c r="H57" s="66">
        <f t="shared" si="9"/>
        <v>21.606944444444402</v>
      </c>
      <c r="I57" s="67">
        <f t="shared" si="11"/>
        <v>1.1136111111111109</v>
      </c>
      <c r="J57" s="68">
        <f t="shared" si="12"/>
        <v>0.613611111111111</v>
      </c>
      <c r="K57" s="69">
        <f t="shared" si="10"/>
        <v>5.833333333333357E-3</v>
      </c>
      <c r="L57" s="61" t="s">
        <v>123</v>
      </c>
      <c r="M57" s="88"/>
    </row>
    <row r="58" spans="1:13" ht="17.100000000000001" customHeight="1" x14ac:dyDescent="0.15">
      <c r="A58" s="88"/>
      <c r="B58" s="61">
        <v>81.400000000000006</v>
      </c>
      <c r="C58" s="62">
        <f t="shared" si="8"/>
        <v>2.1000000000000085</v>
      </c>
      <c r="D58" s="74"/>
      <c r="E58" s="47"/>
      <c r="F58" s="61" t="s">
        <v>124</v>
      </c>
      <c r="G58" s="61" t="s">
        <v>46</v>
      </c>
      <c r="H58" s="66">
        <f t="shared" si="9"/>
        <v>19.506944444444393</v>
      </c>
      <c r="I58" s="67">
        <f t="shared" si="11"/>
        <v>1.131111111111111</v>
      </c>
      <c r="J58" s="68">
        <f t="shared" si="12"/>
        <v>0.63111111111111107</v>
      </c>
      <c r="K58" s="69">
        <f t="shared" si="10"/>
        <v>1.7500000000000071E-2</v>
      </c>
      <c r="L58" s="61" t="s">
        <v>125</v>
      </c>
      <c r="M58" s="88"/>
    </row>
    <row r="59" spans="1:13" ht="17.100000000000001" customHeight="1" x14ac:dyDescent="0.15">
      <c r="A59" s="88"/>
      <c r="B59" s="75">
        <v>82.8</v>
      </c>
      <c r="C59" s="62">
        <f t="shared" si="8"/>
        <v>1.3999999999999915</v>
      </c>
      <c r="D59" s="115" t="s">
        <v>126</v>
      </c>
      <c r="E59" s="74" t="s">
        <v>29</v>
      </c>
      <c r="F59" s="75" t="s">
        <v>127</v>
      </c>
      <c r="G59" s="61" t="s">
        <v>46</v>
      </c>
      <c r="H59" s="66">
        <f t="shared" si="9"/>
        <v>18.106944444444402</v>
      </c>
      <c r="I59" s="67">
        <f t="shared" si="11"/>
        <v>1.1427777777777774</v>
      </c>
      <c r="J59" s="68">
        <f t="shared" si="12"/>
        <v>0.64277777777777767</v>
      </c>
      <c r="K59" s="69">
        <f t="shared" si="10"/>
        <v>1.1666666666666596E-2</v>
      </c>
      <c r="L59" s="61" t="s">
        <v>128</v>
      </c>
      <c r="M59" s="88"/>
    </row>
    <row r="60" spans="1:13" ht="17.100000000000001" customHeight="1" x14ac:dyDescent="0.15">
      <c r="A60" s="88"/>
      <c r="B60" s="137">
        <v>85</v>
      </c>
      <c r="C60" s="62">
        <f t="shared" si="8"/>
        <v>2.2000000000000028</v>
      </c>
      <c r="D60" s="74"/>
      <c r="E60" s="47"/>
      <c r="F60" s="61" t="s">
        <v>129</v>
      </c>
      <c r="G60" s="61" t="s">
        <v>46</v>
      </c>
      <c r="H60" s="66">
        <f t="shared" si="9"/>
        <v>15.906944444444399</v>
      </c>
      <c r="I60" s="67">
        <f t="shared" si="11"/>
        <v>1.1611111111111108</v>
      </c>
      <c r="J60" s="68">
        <f t="shared" si="12"/>
        <v>0.66111111111111098</v>
      </c>
      <c r="K60" s="69">
        <f t="shared" si="10"/>
        <v>1.8333333333333358E-2</v>
      </c>
      <c r="L60" s="61" t="s">
        <v>130</v>
      </c>
      <c r="M60" s="88"/>
    </row>
    <row r="61" spans="1:13" ht="17.100000000000001" customHeight="1" x14ac:dyDescent="0.15">
      <c r="A61" s="88"/>
      <c r="B61" s="137">
        <v>87.1</v>
      </c>
      <c r="C61" s="62">
        <f t="shared" si="8"/>
        <v>2.0999999999999943</v>
      </c>
      <c r="D61" s="74"/>
      <c r="E61" s="47" t="s">
        <v>29</v>
      </c>
      <c r="F61" s="61" t="s">
        <v>131</v>
      </c>
      <c r="G61" s="61" t="s">
        <v>46</v>
      </c>
      <c r="H61" s="128">
        <f t="shared" si="9"/>
        <v>13.806944444444404</v>
      </c>
      <c r="I61" s="97">
        <f t="shared" si="11"/>
        <v>1.1786111111111106</v>
      </c>
      <c r="J61" s="98">
        <f t="shared" si="12"/>
        <v>0.67861111111111094</v>
      </c>
      <c r="K61" s="99">
        <f t="shared" si="10"/>
        <v>1.7499999999999953E-2</v>
      </c>
      <c r="L61" s="61" t="s">
        <v>132</v>
      </c>
      <c r="M61" s="88"/>
    </row>
    <row r="62" spans="1:13" ht="17.100000000000001" customHeight="1" x14ac:dyDescent="0.4">
      <c r="A62" s="41" t="s">
        <v>133</v>
      </c>
      <c r="B62" s="129">
        <v>87.5</v>
      </c>
      <c r="C62" s="103">
        <f t="shared" si="8"/>
        <v>0.40000000000000568</v>
      </c>
      <c r="D62" s="104">
        <v>0.5</v>
      </c>
      <c r="E62" s="138" t="s">
        <v>29</v>
      </c>
      <c r="F62" s="106" t="s">
        <v>134</v>
      </c>
      <c r="G62" s="107" t="s">
        <v>46</v>
      </c>
      <c r="H62" s="108">
        <f t="shared" si="9"/>
        <v>13.406944444444399</v>
      </c>
      <c r="I62" s="109">
        <f>+I61+K62+TIME(0,I9,0)</f>
        <v>1.1883333333333328</v>
      </c>
      <c r="J62" s="110">
        <f>+J61+K62+TIME(0,I9,0)</f>
        <v>0.68833333333333313</v>
      </c>
      <c r="K62" s="57">
        <f t="shared" ref="K62:K70" si="13">+C62/(G$10*24)</f>
        <v>2.7777777777778173E-3</v>
      </c>
      <c r="L62" s="107" t="s">
        <v>135</v>
      </c>
      <c r="M62" s="61"/>
    </row>
    <row r="63" spans="1:13" ht="17.100000000000001" customHeight="1" x14ac:dyDescent="0.15">
      <c r="A63" s="88"/>
      <c r="B63" s="61">
        <v>88.5</v>
      </c>
      <c r="C63" s="62">
        <f t="shared" si="8"/>
        <v>1</v>
      </c>
      <c r="D63" s="75"/>
      <c r="E63" s="47" t="s">
        <v>29</v>
      </c>
      <c r="F63" s="61" t="s">
        <v>136</v>
      </c>
      <c r="G63" s="61" t="s">
        <v>46</v>
      </c>
      <c r="H63" s="66">
        <f t="shared" si="9"/>
        <v>12.406944444444399</v>
      </c>
      <c r="I63" s="67">
        <f t="shared" ref="I63:I70" si="14">+I62+K63</f>
        <v>1.1952777777777772</v>
      </c>
      <c r="J63" s="68">
        <f t="shared" ref="J63:J70" si="15">+J62+K63</f>
        <v>0.69527777777777755</v>
      </c>
      <c r="K63" s="69">
        <f t="shared" si="13"/>
        <v>6.9444444444444441E-3</v>
      </c>
      <c r="L63" s="61" t="s">
        <v>137</v>
      </c>
      <c r="M63" s="88"/>
    </row>
    <row r="64" spans="1:13" ht="17.100000000000001" customHeight="1" x14ac:dyDescent="0.15">
      <c r="A64" s="88"/>
      <c r="B64" s="61">
        <v>90.4</v>
      </c>
      <c r="C64" s="62">
        <f t="shared" si="8"/>
        <v>1.9000000000000057</v>
      </c>
      <c r="D64" s="75"/>
      <c r="E64" s="47" t="s">
        <v>29</v>
      </c>
      <c r="F64" s="61" t="s">
        <v>138</v>
      </c>
      <c r="G64" s="61" t="s">
        <v>46</v>
      </c>
      <c r="H64" s="66">
        <f t="shared" si="9"/>
        <v>10.506944444444393</v>
      </c>
      <c r="I64" s="67">
        <f t="shared" si="14"/>
        <v>1.2084722222222217</v>
      </c>
      <c r="J64" s="68">
        <f t="shared" si="15"/>
        <v>0.70847222222222206</v>
      </c>
      <c r="K64" s="69">
        <f t="shared" si="13"/>
        <v>1.3194444444444484E-2</v>
      </c>
      <c r="L64" s="61" t="s">
        <v>139</v>
      </c>
    </row>
    <row r="65" spans="1:13" ht="17.100000000000001" customHeight="1" x14ac:dyDescent="0.15">
      <c r="A65" s="88"/>
      <c r="B65" s="119">
        <v>92.9</v>
      </c>
      <c r="C65" s="62">
        <f t="shared" si="8"/>
        <v>2.5</v>
      </c>
      <c r="D65" s="115" t="s">
        <v>140</v>
      </c>
      <c r="E65" s="120" t="s">
        <v>29</v>
      </c>
      <c r="F65" s="75" t="s">
        <v>141</v>
      </c>
      <c r="G65" s="61" t="s">
        <v>46</v>
      </c>
      <c r="H65" s="66">
        <f t="shared" si="9"/>
        <v>8.0069444444443931</v>
      </c>
      <c r="I65" s="67">
        <f t="shared" si="14"/>
        <v>1.2258333333333329</v>
      </c>
      <c r="J65" s="68">
        <f t="shared" si="15"/>
        <v>0.72583333333333322</v>
      </c>
      <c r="K65" s="69">
        <f t="shared" si="13"/>
        <v>1.7361111111111112E-2</v>
      </c>
      <c r="L65" s="61" t="s">
        <v>142</v>
      </c>
      <c r="M65" s="88"/>
    </row>
    <row r="66" spans="1:13" ht="17.100000000000001" customHeight="1" x14ac:dyDescent="0.15">
      <c r="A66" s="88"/>
      <c r="B66" s="121">
        <v>94.4</v>
      </c>
      <c r="C66" s="62">
        <f t="shared" si="8"/>
        <v>1.5</v>
      </c>
      <c r="D66" s="74"/>
      <c r="E66" s="123"/>
      <c r="F66" s="61" t="s">
        <v>143</v>
      </c>
      <c r="G66" s="61" t="s">
        <v>46</v>
      </c>
      <c r="H66" s="66">
        <f t="shared" si="9"/>
        <v>6.5069444444443931</v>
      </c>
      <c r="I66" s="67">
        <f t="shared" si="14"/>
        <v>1.2362499999999996</v>
      </c>
      <c r="J66" s="68">
        <f t="shared" si="15"/>
        <v>0.73624999999999985</v>
      </c>
      <c r="K66" s="69">
        <f t="shared" si="13"/>
        <v>1.0416666666666666E-2</v>
      </c>
      <c r="L66" s="61"/>
      <c r="M66" s="88"/>
    </row>
    <row r="67" spans="1:13" ht="17.100000000000001" customHeight="1" x14ac:dyDescent="0.15">
      <c r="A67" s="88"/>
      <c r="B67" s="121">
        <v>95</v>
      </c>
      <c r="C67" s="62">
        <f t="shared" si="8"/>
        <v>0.59999999999999432</v>
      </c>
      <c r="D67" s="74"/>
      <c r="E67" s="47"/>
      <c r="F67" s="61" t="s">
        <v>144</v>
      </c>
      <c r="G67" s="61" t="s">
        <v>46</v>
      </c>
      <c r="H67" s="66">
        <f t="shared" si="9"/>
        <v>5.9069444444443988</v>
      </c>
      <c r="I67" s="67">
        <f t="shared" si="14"/>
        <v>1.2404166666666663</v>
      </c>
      <c r="J67" s="68">
        <f t="shared" si="15"/>
        <v>0.7404166666666665</v>
      </c>
      <c r="K67" s="69">
        <f t="shared" si="13"/>
        <v>4.1666666666666276E-3</v>
      </c>
      <c r="L67" s="139"/>
      <c r="M67" s="88"/>
    </row>
    <row r="68" spans="1:13" ht="17.100000000000001" customHeight="1" x14ac:dyDescent="0.15">
      <c r="A68" s="88"/>
      <c r="B68" s="137">
        <v>96.2</v>
      </c>
      <c r="C68" s="62">
        <f t="shared" si="8"/>
        <v>1.2000000000000028</v>
      </c>
      <c r="D68" s="74"/>
      <c r="E68" s="47"/>
      <c r="F68" s="61" t="s">
        <v>145</v>
      </c>
      <c r="G68" s="61" t="s">
        <v>46</v>
      </c>
      <c r="H68" s="66">
        <f t="shared" si="9"/>
        <v>4.706944444444396</v>
      </c>
      <c r="I68" s="67">
        <f t="shared" si="14"/>
        <v>1.2487499999999996</v>
      </c>
      <c r="J68" s="68">
        <f t="shared" si="15"/>
        <v>0.7487499999999998</v>
      </c>
      <c r="K68" s="69">
        <f t="shared" si="13"/>
        <v>8.3333333333333523E-3</v>
      </c>
      <c r="L68" s="61" t="s">
        <v>146</v>
      </c>
      <c r="M68" s="140"/>
    </row>
    <row r="69" spans="1:13" ht="17.100000000000001" customHeight="1" x14ac:dyDescent="0.15">
      <c r="A69" s="88"/>
      <c r="B69" s="71">
        <v>97.9</v>
      </c>
      <c r="C69" s="62">
        <f t="shared" si="8"/>
        <v>1.7000000000000028</v>
      </c>
      <c r="D69" s="74"/>
      <c r="E69" s="72" t="s">
        <v>29</v>
      </c>
      <c r="F69" s="61" t="s">
        <v>147</v>
      </c>
      <c r="G69" s="61" t="s">
        <v>46</v>
      </c>
      <c r="H69" s="96">
        <f t="shared" si="9"/>
        <v>3.0069444444443931</v>
      </c>
      <c r="I69" s="67">
        <f t="shared" si="14"/>
        <v>1.2605555555555552</v>
      </c>
      <c r="J69" s="68">
        <f t="shared" si="15"/>
        <v>0.76055555555555543</v>
      </c>
      <c r="K69" s="69">
        <f t="shared" si="13"/>
        <v>1.1805555555555576E-2</v>
      </c>
      <c r="L69" s="53" t="s">
        <v>148</v>
      </c>
      <c r="M69" s="140"/>
    </row>
    <row r="70" spans="1:13" ht="17.100000000000001" customHeight="1" x14ac:dyDescent="0.4">
      <c r="A70" s="41" t="s">
        <v>149</v>
      </c>
      <c r="B70" s="141">
        <v>100.9</v>
      </c>
      <c r="C70" s="103">
        <f t="shared" si="8"/>
        <v>3</v>
      </c>
      <c r="D70" s="104">
        <v>0.64583333333333304</v>
      </c>
      <c r="E70" s="105" t="s">
        <v>29</v>
      </c>
      <c r="F70" s="107" t="s">
        <v>150</v>
      </c>
      <c r="G70" s="142" t="s">
        <v>46</v>
      </c>
      <c r="H70" s="108">
        <f t="shared" si="9"/>
        <v>6.9444444443931275E-3</v>
      </c>
      <c r="I70" s="109">
        <f t="shared" si="14"/>
        <v>1.2813888888888885</v>
      </c>
      <c r="J70" s="110">
        <f t="shared" si="15"/>
        <v>0.7813888888888888</v>
      </c>
      <c r="K70" s="57">
        <f t="shared" si="13"/>
        <v>2.0833333333333332E-2</v>
      </c>
      <c r="L70" s="107" t="s">
        <v>151</v>
      </c>
      <c r="M70" s="61"/>
    </row>
    <row r="71" spans="1:13" x14ac:dyDescent="0.15">
      <c r="B71" s="143"/>
      <c r="C71" s="144"/>
    </row>
    <row r="72" spans="1:13" x14ac:dyDescent="0.15">
      <c r="B72" s="145"/>
    </row>
  </sheetData>
  <sheetProtection algorithmName="SHA-512" hashValue="K0inwIKOiWDGe2TZ/bc1pglapevl1PTFWWdp8zMNq0pX0YYg2gZXwmJmWGiJsTQHXEtdv/tbrFVuyeNdAsP4aA==" saltValue="5QV+dN9xBoIdAHtZahZcvg==" spinCount="100000" sheet="1" objects="1" scenarios="1"/>
  <mergeCells count="15">
    <mergeCell ref="A2:A3"/>
    <mergeCell ref="A5:D10"/>
    <mergeCell ref="E5:F5"/>
    <mergeCell ref="G5:H5"/>
    <mergeCell ref="J5:L10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38"/>
  <pageMargins left="0.23622047244094491" right="0.11811023622047245" top="0.27559055118110237" bottom="0.19685039370078741" header="0.51181102362204722" footer="0.51181102362204722"/>
  <pageSetup paperSize="9" scale="7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道中</vt:lpstr>
      <vt:lpstr>道中!Print_Area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dc:description/>
  <cp:lastModifiedBy>100kmHP用</cp:lastModifiedBy>
  <cp:revision>1</cp:revision>
  <cp:lastPrinted>2023-05-25T08:06:04Z</cp:lastPrinted>
  <dcterms:created xsi:type="dcterms:W3CDTF">2023-05-24T00:49:44Z</dcterms:created>
  <dcterms:modified xsi:type="dcterms:W3CDTF">2023-05-25T08:06:15Z</dcterms:modified>
  <dc:language>ja-JP</dc:language>
</cp:coreProperties>
</file>